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6" yWindow="0" windowWidth="16608" windowHeight="9432" tabRatio="623" activeTab="1"/>
  </bookViews>
  <sheets>
    <sheet name="yarış 1" sheetId="1" r:id="rId1"/>
    <sheet name="yarış 2" sheetId="2" r:id="rId2"/>
    <sheet name="yarış 3" sheetId="3" r:id="rId3"/>
    <sheet name="Genel Sonuç" sheetId="4" r:id="rId4"/>
  </sheets>
  <definedNames/>
  <calcPr fullCalcOnLoad="1"/>
</workbook>
</file>

<file path=xl/sharedStrings.xml><?xml version="1.0" encoding="utf-8"?>
<sst xmlns="http://schemas.openxmlformats.org/spreadsheetml/2006/main" count="522" uniqueCount="83">
  <si>
    <t>Start Saati :</t>
  </si>
  <si>
    <t>YELKEN</t>
  </si>
  <si>
    <t>TEKNE ADI</t>
  </si>
  <si>
    <t>Finiş Saati</t>
  </si>
  <si>
    <t>Geçen Süre</t>
  </si>
  <si>
    <t>TCC</t>
  </si>
  <si>
    <t>GEÇİCİ SONUÇ</t>
  </si>
  <si>
    <t>SONUÇ</t>
  </si>
  <si>
    <t>NO</t>
  </si>
  <si>
    <t>hh:mm:ss</t>
  </si>
  <si>
    <t>saniye</t>
  </si>
  <si>
    <t>Düz. Süre</t>
  </si>
  <si>
    <t>Sıra</t>
  </si>
  <si>
    <t>Puan</t>
  </si>
  <si>
    <t>YARIŞ SEKRETERLİĞİ</t>
  </si>
  <si>
    <t>YARIŞ KOMİTESİ BAŞKANI</t>
  </si>
  <si>
    <t>IRC 0 (BORDO) - TCC 1,140 ve üzeri</t>
  </si>
  <si>
    <t>DUE</t>
  </si>
  <si>
    <t>KEMAL FEYYAZ YÜZATLI</t>
  </si>
  <si>
    <t>TÜPRAŞ ALİZE</t>
  </si>
  <si>
    <t>UNIQ2GO - HANGOVER</t>
  </si>
  <si>
    <t>MEHMET GENCO SİNDEL</t>
  </si>
  <si>
    <t>PFIZER - HEDEF YELKEN</t>
  </si>
  <si>
    <t>BEKO ALİZE</t>
  </si>
  <si>
    <t>HEDEF YELKEN 8</t>
  </si>
  <si>
    <t>YARIŞ 1</t>
  </si>
  <si>
    <t>YARIŞ 2</t>
  </si>
  <si>
    <t xml:space="preserve">TOPLAM </t>
  </si>
  <si>
    <t>SIRA</t>
  </si>
  <si>
    <t>PUAN</t>
  </si>
  <si>
    <t>YARIŞ 3</t>
  </si>
  <si>
    <t>USA 50955</t>
  </si>
  <si>
    <t>GOBLIN 5</t>
  </si>
  <si>
    <t>AYDIN YURDUM</t>
  </si>
  <si>
    <t>7 BELA HUAFON</t>
  </si>
  <si>
    <t xml:space="preserve">DESTEK (BEYAZ) </t>
  </si>
  <si>
    <t>TCF</t>
  </si>
  <si>
    <t>* CARPEDIEM</t>
  </si>
  <si>
    <t>ÖMER FARUK SAĞESEN</t>
  </si>
  <si>
    <t xml:space="preserve">    * Destek sınıfında spinnaker (simetrik veya asimetrik ) kullanan tekneler</t>
  </si>
  <si>
    <t>SYK / HUAFON CUP YAT YARIŞLARI</t>
  </si>
  <si>
    <t>IRC III (TURUNCU) - TCC 1,019 - 0,980 arası</t>
  </si>
  <si>
    <t>IRC IV (MAVİ) -[TCC 0,979 ve altı</t>
  </si>
  <si>
    <t>TANER HALAÇOĞLU</t>
  </si>
  <si>
    <t>ACADIA 7</t>
  </si>
  <si>
    <t>SEK ALİZE</t>
  </si>
  <si>
    <t>MERT GÜRPINAR</t>
  </si>
  <si>
    <t>SORUMLU KİŞİ</t>
  </si>
  <si>
    <t>EFE REGAY</t>
  </si>
  <si>
    <t>ÖZGÜR İNAM</t>
  </si>
  <si>
    <t>MNG KARGO ALTO</t>
  </si>
  <si>
    <t>M. SERDAR ÖNER</t>
  </si>
  <si>
    <t>ALFASAIL PETEK</t>
  </si>
  <si>
    <t>ŞAHİN AKIN</t>
  </si>
  <si>
    <t>GARANTİ SAILING - FENERBAHÇE 3</t>
  </si>
  <si>
    <t>HALİL SAVAŞ</t>
  </si>
  <si>
    <t>HÜSEYİN AKÇA</t>
  </si>
  <si>
    <t>T. EMRE CELME</t>
  </si>
  <si>
    <t xml:space="preserve"> FENERBAHÇE 4</t>
  </si>
  <si>
    <t>MEHMET DİNÇAY</t>
  </si>
  <si>
    <t>PERSEUS - 1905</t>
  </si>
  <si>
    <t>M. ALP DİLEK</t>
  </si>
  <si>
    <t>BORDA</t>
  </si>
  <si>
    <t>* FANUC HAPPYHOUR</t>
  </si>
  <si>
    <t>ERMAN AYVAZ</t>
  </si>
  <si>
    <t>EMİR İÇGÖREN</t>
  </si>
  <si>
    <t xml:space="preserve">04 HAZİRAN 2016  </t>
  </si>
  <si>
    <t xml:space="preserve">05 HAZİRAN 2016  </t>
  </si>
  <si>
    <t>H. LEVENT ÖZGEN</t>
  </si>
  <si>
    <t>ANIL BERK BAKİ</t>
  </si>
  <si>
    <t>GEMİCİOĞLU - CENOA -  DÖNENCE</t>
  </si>
  <si>
    <t xml:space="preserve">04 - 05 HAZİRAN 2016  </t>
  </si>
  <si>
    <t>SONUÇ TABLOSU</t>
  </si>
  <si>
    <t>* AMEERA 5</t>
  </si>
  <si>
    <t>DNC</t>
  </si>
  <si>
    <t xml:space="preserve"> </t>
  </si>
  <si>
    <t>04 HAZİRAN 2016 Saat: 16:30</t>
  </si>
  <si>
    <t>İSTANBUL CERRAHİ CHEESE</t>
  </si>
  <si>
    <t>LEVENT PEYNİRCİ/SERAN ŞİMŞİR</t>
  </si>
  <si>
    <t>DNF</t>
  </si>
  <si>
    <t>05 HAZİRAN 2016 Saat: 16:30</t>
  </si>
  <si>
    <t>05 HAZİRAN 2016 Saat:16:30</t>
  </si>
  <si>
    <t xml:space="preserve">05 HAZİRAN 2016 Saat: 16:35 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</si>
</sst>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hh:mm:ss;@"/>
    <numFmt numFmtId="184" formatCode="0.000_ ;[Red]\-0.000\ "/>
    <numFmt numFmtId="185" formatCode="#,##0.000"/>
    <numFmt numFmtId="186" formatCode="dd/mm/yyyy;@"/>
    <numFmt numFmtId="187" formatCode="[$-41F]d\ mmmm\ yyyy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-F800]dddd\,\ mmmm\ dd\,\ yyyy"/>
    <numFmt numFmtId="193" formatCode="h:mm"/>
  </numFmts>
  <fonts count="36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 Tur"/>
      <family val="2"/>
    </font>
    <font>
      <sz val="9"/>
      <name val="Arial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11"/>
      <name val="Times New Roman Tur"/>
      <family val="1"/>
    </font>
    <font>
      <b/>
      <sz val="8"/>
      <color indexed="8"/>
      <name val="Arial Tur"/>
      <family val="2"/>
    </font>
    <font>
      <b/>
      <sz val="12"/>
      <name val="Arial Tur"/>
      <family val="2"/>
    </font>
    <font>
      <b/>
      <sz val="9"/>
      <color indexed="8"/>
      <name val="Arial Tur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7" borderId="5" applyNumberFormat="0" applyAlignment="0" applyProtection="0"/>
    <xf numFmtId="0" fontId="16" fillId="7" borderId="6" applyNumberFormat="0" applyAlignment="0" applyProtection="0"/>
    <xf numFmtId="0" fontId="16" fillId="8" borderId="6" applyNumberFormat="0" applyAlignment="0" applyProtection="0"/>
    <xf numFmtId="0" fontId="17" fillId="7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18" borderId="8" applyNumberFormat="0" applyFont="0" applyAlignment="0" applyProtection="0"/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83" fontId="2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8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6" fillId="0" borderId="12" xfId="0" applyNumberFormat="1" applyFont="1" applyFill="1" applyBorder="1" applyAlignment="1">
      <alignment horizontal="center"/>
    </xf>
    <xf numFmtId="183" fontId="2" fillId="0" borderId="12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82" fontId="25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1" fontId="25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5" fillId="0" borderId="0" xfId="49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 horizontal="left" vertical="center"/>
    </xf>
    <xf numFmtId="185" fontId="6" fillId="0" borderId="11" xfId="49" applyNumberFormat="1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6" fillId="0" borderId="11" xfId="49" applyFont="1" applyFill="1" applyBorder="1" applyAlignment="1">
      <alignment horizontal="center"/>
      <protection/>
    </xf>
    <xf numFmtId="182" fontId="6" fillId="0" borderId="12" xfId="49" applyNumberFormat="1" applyFont="1" applyFill="1" applyBorder="1" applyAlignment="1">
      <alignment horizontal="center"/>
      <protection/>
    </xf>
    <xf numFmtId="182" fontId="6" fillId="0" borderId="11" xfId="49" applyNumberFormat="1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182" fontId="6" fillId="0" borderId="15" xfId="49" applyNumberFormat="1" applyFont="1" applyFill="1" applyBorder="1" applyAlignment="1">
      <alignment horizontal="center"/>
      <protection/>
    </xf>
    <xf numFmtId="0" fontId="25" fillId="24" borderId="11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 horizontal="center"/>
      <protection locked="0"/>
    </xf>
    <xf numFmtId="180" fontId="0" fillId="0" borderId="0" xfId="0" applyNumberFormat="1" applyAlignment="1">
      <alignment horizontal="center"/>
    </xf>
    <xf numFmtId="0" fontId="27" fillId="0" borderId="0" xfId="0" applyFont="1" applyBorder="1" applyAlignment="1">
      <alignment horizontal="center"/>
    </xf>
    <xf numFmtId="180" fontId="28" fillId="0" borderId="0" xfId="0" applyNumberFormat="1" applyFont="1" applyBorder="1" applyAlignment="1" applyProtection="1">
      <alignment horizontal="center"/>
      <protection locked="0"/>
    </xf>
    <xf numFmtId="1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0" fontId="24" fillId="0" borderId="0" xfId="0" applyFont="1" applyAlignment="1">
      <alignment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 applyProtection="1">
      <alignment horizontal="center" vertical="center"/>
      <protection locked="0"/>
    </xf>
    <xf numFmtId="1" fontId="26" fillId="0" borderId="0" xfId="0" applyNumberFormat="1" applyFont="1" applyAlignment="1">
      <alignment horizontal="center"/>
    </xf>
    <xf numFmtId="1" fontId="6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6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25" fillId="0" borderId="11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/>
    </xf>
    <xf numFmtId="182" fontId="6" fillId="0" borderId="12" xfId="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49" applyFont="1" applyFill="1" applyBorder="1" applyAlignment="1">
      <alignment horizontal="center"/>
      <protection/>
    </xf>
    <xf numFmtId="185" fontId="6" fillId="0" borderId="0" xfId="49" applyNumberFormat="1" applyFont="1" applyFill="1" applyBorder="1" applyAlignment="1">
      <alignment horizontal="center"/>
      <protection/>
    </xf>
    <xf numFmtId="0" fontId="2" fillId="0" borderId="12" xfId="49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" fillId="0" borderId="11" xfId="49" applyFont="1" applyFill="1" applyBorder="1" applyAlignment="1">
      <alignment horizontal="center"/>
      <protection/>
    </xf>
    <xf numFmtId="0" fontId="2" fillId="0" borderId="12" xfId="49" applyFont="1" applyFill="1" applyBorder="1" applyAlignment="1">
      <alignment horizontal="center"/>
      <protection/>
    </xf>
    <xf numFmtId="0" fontId="2" fillId="0" borderId="11" xfId="4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3" xfId="49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" fillId="0" borderId="14" xfId="49" applyFont="1" applyFill="1" applyBorder="1" applyAlignment="1">
      <alignment horizontal="center"/>
      <protection/>
    </xf>
    <xf numFmtId="0" fontId="6" fillId="0" borderId="12" xfId="49" applyFont="1" applyFill="1" applyBorder="1" applyAlignment="1">
      <alignment horizontal="center"/>
      <protection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81" fontId="25" fillId="0" borderId="10" xfId="0" applyNumberFormat="1" applyFont="1" applyFill="1" applyBorder="1" applyAlignment="1">
      <alignment horizontal="center" vertical="center"/>
    </xf>
    <xf numFmtId="181" fontId="25" fillId="0" borderId="11" xfId="0" applyNumberFormat="1" applyFont="1" applyFill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 applyProtection="1">
      <alignment horizontal="center" vertical="center"/>
      <protection locked="0"/>
    </xf>
    <xf numFmtId="180" fontId="25" fillId="0" borderId="11" xfId="0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20 - Vurgu6 2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Giriş 2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rmal 4" xfId="51"/>
    <cellStyle name="Not" xfId="52"/>
    <cellStyle name="Not 2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9525</xdr:rowOff>
    </xdr:from>
    <xdr:to>
      <xdr:col>1</xdr:col>
      <xdr:colOff>28575</xdr:colOff>
      <xdr:row>27</xdr:row>
      <xdr:rowOff>9525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00025" y="498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28575</xdr:colOff>
      <xdr:row>34</xdr:row>
      <xdr:rowOff>9525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200025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28575</xdr:colOff>
      <xdr:row>34</xdr:row>
      <xdr:rowOff>9525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200025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28575</xdr:colOff>
      <xdr:row>34</xdr:row>
      <xdr:rowOff>9525</xdr:rowOff>
    </xdr:to>
    <xdr:sp>
      <xdr:nvSpPr>
        <xdr:cNvPr id="4" name="Text Box 45"/>
        <xdr:cNvSpPr txBox="1">
          <a:spLocks noChangeArrowheads="1"/>
        </xdr:cNvSpPr>
      </xdr:nvSpPr>
      <xdr:spPr>
        <a:xfrm>
          <a:off x="200025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9525</xdr:rowOff>
    </xdr:from>
    <xdr:to>
      <xdr:col>2</xdr:col>
      <xdr:colOff>28575</xdr:colOff>
      <xdr:row>27</xdr:row>
      <xdr:rowOff>9525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609600" y="4981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28575</xdr:colOff>
      <xdr:row>34</xdr:row>
      <xdr:rowOff>9525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609600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28575</xdr:colOff>
      <xdr:row>34</xdr:row>
      <xdr:rowOff>9525</xdr:rowOff>
    </xdr:to>
    <xdr:sp>
      <xdr:nvSpPr>
        <xdr:cNvPr id="7" name="Text Box 45"/>
        <xdr:cNvSpPr txBox="1">
          <a:spLocks noChangeArrowheads="1"/>
        </xdr:cNvSpPr>
      </xdr:nvSpPr>
      <xdr:spPr>
        <a:xfrm>
          <a:off x="609600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28575</xdr:colOff>
      <xdr:row>34</xdr:row>
      <xdr:rowOff>9525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609600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00025" y="3657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00025" y="3657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00025" y="3657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00025" y="3657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00025" y="4267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9525</xdr:rowOff>
    </xdr:from>
    <xdr:to>
      <xdr:col>1</xdr:col>
      <xdr:colOff>28575</xdr:colOff>
      <xdr:row>54</xdr:row>
      <xdr:rowOff>9525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200025" y="9648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200025" y="3086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00025" y="3086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00025" y="3086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00025" y="3086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8" name="Text Box 25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00025" y="2514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1</xdr:col>
      <xdr:colOff>28575</xdr:colOff>
      <xdr:row>48</xdr:row>
      <xdr:rowOff>9525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200025" y="8677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59</xdr:row>
      <xdr:rowOff>9525</xdr:rowOff>
    </xdr:from>
    <xdr:to>
      <xdr:col>1</xdr:col>
      <xdr:colOff>28575</xdr:colOff>
      <xdr:row>59</xdr:row>
      <xdr:rowOff>9525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00025" y="10458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3" name="Text Box 10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4" name="Text Box 25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5" name="Text Box 25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36" name="Text Box 25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7" name="Text Box 10"/>
        <xdr:cNvSpPr txBox="1">
          <a:spLocks noChangeArrowheads="1"/>
        </xdr:cNvSpPr>
      </xdr:nvSpPr>
      <xdr:spPr>
        <a:xfrm>
          <a:off x="200025" y="5353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00025" y="5353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39" name="Text Box 25"/>
        <xdr:cNvSpPr txBox="1">
          <a:spLocks noChangeArrowheads="1"/>
        </xdr:cNvSpPr>
      </xdr:nvSpPr>
      <xdr:spPr>
        <a:xfrm>
          <a:off x="200025" y="5353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40" name="Text Box 25"/>
        <xdr:cNvSpPr txBox="1">
          <a:spLocks noChangeArrowheads="1"/>
        </xdr:cNvSpPr>
      </xdr:nvSpPr>
      <xdr:spPr>
        <a:xfrm>
          <a:off x="200025" y="5353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1" name="Text Box 10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2" name="Text Box 10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3" name="Text Box 25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4" name="Text Box 25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00025" y="4591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9525</xdr:rowOff>
    </xdr:from>
    <xdr:to>
      <xdr:col>1</xdr:col>
      <xdr:colOff>28575</xdr:colOff>
      <xdr:row>71</xdr:row>
      <xdr:rowOff>9525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00025" y="1240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47" name="Text Box 10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48" name="Text Box 10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49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0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1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2" name="Text Box 10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55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6" name="Text Box 10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7" name="Text Box 10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8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59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60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62</xdr:row>
      <xdr:rowOff>9525</xdr:rowOff>
    </xdr:from>
    <xdr:to>
      <xdr:col>1</xdr:col>
      <xdr:colOff>28575</xdr:colOff>
      <xdr:row>62</xdr:row>
      <xdr:rowOff>9525</xdr:rowOff>
    </xdr:to>
    <xdr:sp>
      <xdr:nvSpPr>
        <xdr:cNvPr id="61" name="Text Box 45"/>
        <xdr:cNvSpPr txBox="1">
          <a:spLocks noChangeArrowheads="1"/>
        </xdr:cNvSpPr>
      </xdr:nvSpPr>
      <xdr:spPr>
        <a:xfrm>
          <a:off x="200025" y="10944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9525</xdr:rowOff>
    </xdr:from>
    <xdr:to>
      <xdr:col>1</xdr:col>
      <xdr:colOff>28575</xdr:colOff>
      <xdr:row>70</xdr:row>
      <xdr:rowOff>9525</xdr:rowOff>
    </xdr:to>
    <xdr:sp>
      <xdr:nvSpPr>
        <xdr:cNvPr id="62" name="Text Box 45"/>
        <xdr:cNvSpPr txBox="1">
          <a:spLocks noChangeArrowheads="1"/>
        </xdr:cNvSpPr>
      </xdr:nvSpPr>
      <xdr:spPr>
        <a:xfrm>
          <a:off x="200025" y="1223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3" name="Text Box 10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4" name="Text Box 10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5" name="Text Box 25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6" name="Text Box 25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7" name="Text Box 25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8" name="Text Box 10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69" name="Text Box 10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71" name="Text Box 25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72" name="Text Box 25"/>
        <xdr:cNvSpPr txBox="1">
          <a:spLocks noChangeArrowheads="1"/>
        </xdr:cNvSpPr>
      </xdr:nvSpPr>
      <xdr:spPr>
        <a:xfrm>
          <a:off x="200025" y="5162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28575</xdr:colOff>
      <xdr:row>64</xdr:row>
      <xdr:rowOff>9525</xdr:rowOff>
    </xdr:to>
    <xdr:sp>
      <xdr:nvSpPr>
        <xdr:cNvPr id="73" name="Text Box 45"/>
        <xdr:cNvSpPr txBox="1">
          <a:spLocks noChangeArrowheads="1"/>
        </xdr:cNvSpPr>
      </xdr:nvSpPr>
      <xdr:spPr>
        <a:xfrm>
          <a:off x="200025" y="11268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71</xdr:row>
      <xdr:rowOff>9525</xdr:rowOff>
    </xdr:from>
    <xdr:to>
      <xdr:col>1</xdr:col>
      <xdr:colOff>28575</xdr:colOff>
      <xdr:row>71</xdr:row>
      <xdr:rowOff>9525</xdr:rowOff>
    </xdr:to>
    <xdr:sp>
      <xdr:nvSpPr>
        <xdr:cNvPr id="74" name="Text Box 45"/>
        <xdr:cNvSpPr txBox="1">
          <a:spLocks noChangeArrowheads="1"/>
        </xdr:cNvSpPr>
      </xdr:nvSpPr>
      <xdr:spPr>
        <a:xfrm>
          <a:off x="200025" y="1240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9525</xdr:rowOff>
    </xdr:from>
    <xdr:to>
      <xdr:col>1</xdr:col>
      <xdr:colOff>28575</xdr:colOff>
      <xdr:row>78</xdr:row>
      <xdr:rowOff>9525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00025" y="1353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9525</xdr:rowOff>
    </xdr:from>
    <xdr:to>
      <xdr:col>1</xdr:col>
      <xdr:colOff>28575</xdr:colOff>
      <xdr:row>78</xdr:row>
      <xdr:rowOff>9525</xdr:rowOff>
    </xdr:to>
    <xdr:sp>
      <xdr:nvSpPr>
        <xdr:cNvPr id="76" name="Text Box 45"/>
        <xdr:cNvSpPr txBox="1">
          <a:spLocks noChangeArrowheads="1"/>
        </xdr:cNvSpPr>
      </xdr:nvSpPr>
      <xdr:spPr>
        <a:xfrm>
          <a:off x="200025" y="1353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78</xdr:row>
      <xdr:rowOff>9525</xdr:rowOff>
    </xdr:from>
    <xdr:to>
      <xdr:col>1</xdr:col>
      <xdr:colOff>28575</xdr:colOff>
      <xdr:row>78</xdr:row>
      <xdr:rowOff>9525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200025" y="13535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9525</xdr:rowOff>
    </xdr:from>
    <xdr:to>
      <xdr:col>1</xdr:col>
      <xdr:colOff>28575</xdr:colOff>
      <xdr:row>26</xdr:row>
      <xdr:rowOff>9525</xdr:rowOff>
    </xdr:to>
    <xdr:sp>
      <xdr:nvSpPr>
        <xdr:cNvPr id="78" name="Text Box 45"/>
        <xdr:cNvSpPr txBox="1">
          <a:spLocks noChangeArrowheads="1"/>
        </xdr:cNvSpPr>
      </xdr:nvSpPr>
      <xdr:spPr>
        <a:xfrm>
          <a:off x="200025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79" name="Text Box 45"/>
        <xdr:cNvSpPr txBox="1">
          <a:spLocks noChangeArrowheads="1"/>
        </xdr:cNvSpPr>
      </xdr:nvSpPr>
      <xdr:spPr>
        <a:xfrm>
          <a:off x="200025" y="610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80" name="Text Box 45"/>
        <xdr:cNvSpPr txBox="1">
          <a:spLocks noChangeArrowheads="1"/>
        </xdr:cNvSpPr>
      </xdr:nvSpPr>
      <xdr:spPr>
        <a:xfrm>
          <a:off x="200025" y="610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81" name="Text Box 45"/>
        <xdr:cNvSpPr txBox="1">
          <a:spLocks noChangeArrowheads="1"/>
        </xdr:cNvSpPr>
      </xdr:nvSpPr>
      <xdr:spPr>
        <a:xfrm>
          <a:off x="200025" y="610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28575</xdr:colOff>
      <xdr:row>26</xdr:row>
      <xdr:rowOff>9525</xdr:rowOff>
    </xdr:to>
    <xdr:sp>
      <xdr:nvSpPr>
        <xdr:cNvPr id="82" name="Text Box 45"/>
        <xdr:cNvSpPr txBox="1">
          <a:spLocks noChangeArrowheads="1"/>
        </xdr:cNvSpPr>
      </xdr:nvSpPr>
      <xdr:spPr>
        <a:xfrm>
          <a:off x="609600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28575</xdr:colOff>
      <xdr:row>33</xdr:row>
      <xdr:rowOff>9525</xdr:rowOff>
    </xdr:to>
    <xdr:sp>
      <xdr:nvSpPr>
        <xdr:cNvPr id="83" name="Text Box 45"/>
        <xdr:cNvSpPr txBox="1">
          <a:spLocks noChangeArrowheads="1"/>
        </xdr:cNvSpPr>
      </xdr:nvSpPr>
      <xdr:spPr>
        <a:xfrm>
          <a:off x="609600" y="610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28575</xdr:colOff>
      <xdr:row>33</xdr:row>
      <xdr:rowOff>9525</xdr:rowOff>
    </xdr:to>
    <xdr:sp>
      <xdr:nvSpPr>
        <xdr:cNvPr id="84" name="Text Box 45"/>
        <xdr:cNvSpPr txBox="1">
          <a:spLocks noChangeArrowheads="1"/>
        </xdr:cNvSpPr>
      </xdr:nvSpPr>
      <xdr:spPr>
        <a:xfrm>
          <a:off x="609600" y="610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28575</xdr:colOff>
      <xdr:row>33</xdr:row>
      <xdr:rowOff>9525</xdr:rowOff>
    </xdr:to>
    <xdr:sp>
      <xdr:nvSpPr>
        <xdr:cNvPr id="85" name="Text Box 45"/>
        <xdr:cNvSpPr txBox="1">
          <a:spLocks noChangeArrowheads="1"/>
        </xdr:cNvSpPr>
      </xdr:nvSpPr>
      <xdr:spPr>
        <a:xfrm>
          <a:off x="609600" y="6105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9525</xdr:rowOff>
    </xdr:from>
    <xdr:to>
      <xdr:col>1</xdr:col>
      <xdr:colOff>28575</xdr:colOff>
      <xdr:row>53</xdr:row>
      <xdr:rowOff>9525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200025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8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21" name="Text Box 10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28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1</xdr:col>
      <xdr:colOff>28575</xdr:colOff>
      <xdr:row>58</xdr:row>
      <xdr:rowOff>9525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200025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1</xdr:col>
      <xdr:colOff>28575</xdr:colOff>
      <xdr:row>60</xdr:row>
      <xdr:rowOff>9525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00025" y="10639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3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4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5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36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7" name="Text Box 10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39" name="Text Box 25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>
      <xdr:nvSpPr>
        <xdr:cNvPr id="40" name="Text Box 25"/>
        <xdr:cNvSpPr txBox="1">
          <a:spLocks noChangeArrowheads="1"/>
        </xdr:cNvSpPr>
      </xdr:nvSpPr>
      <xdr:spPr>
        <a:xfrm>
          <a:off x="200025" y="4038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1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2" name="Text Box 10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3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4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00025" y="4457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9525</xdr:rowOff>
    </xdr:from>
    <xdr:to>
      <xdr:col>1</xdr:col>
      <xdr:colOff>28575</xdr:colOff>
      <xdr:row>53</xdr:row>
      <xdr:rowOff>9525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00025" y="9505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47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48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49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50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51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52" name="Text Box 10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>
      <xdr:nvSpPr>
        <xdr:cNvPr id="55" name="Text Box 25"/>
        <xdr:cNvSpPr txBox="1">
          <a:spLocks noChangeArrowheads="1"/>
        </xdr:cNvSpPr>
      </xdr:nvSpPr>
      <xdr:spPr>
        <a:xfrm>
          <a:off x="200025" y="3848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56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57" name="Text Box 10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58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59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28575</xdr:colOff>
      <xdr:row>16</xdr:row>
      <xdr:rowOff>0</xdr:rowOff>
    </xdr:to>
    <xdr:sp>
      <xdr:nvSpPr>
        <xdr:cNvPr id="60" name="Text Box 25"/>
        <xdr:cNvSpPr txBox="1">
          <a:spLocks noChangeArrowheads="1"/>
        </xdr:cNvSpPr>
      </xdr:nvSpPr>
      <xdr:spPr>
        <a:xfrm>
          <a:off x="200025" y="2895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58</xdr:row>
      <xdr:rowOff>9525</xdr:rowOff>
    </xdr:from>
    <xdr:to>
      <xdr:col>1</xdr:col>
      <xdr:colOff>28575</xdr:colOff>
      <xdr:row>58</xdr:row>
      <xdr:rowOff>9525</xdr:rowOff>
    </xdr:to>
    <xdr:sp>
      <xdr:nvSpPr>
        <xdr:cNvPr id="61" name="Text Box 45"/>
        <xdr:cNvSpPr txBox="1">
          <a:spLocks noChangeArrowheads="1"/>
        </xdr:cNvSpPr>
      </xdr:nvSpPr>
      <xdr:spPr>
        <a:xfrm>
          <a:off x="200025" y="10315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60</xdr:row>
      <xdr:rowOff>9525</xdr:rowOff>
    </xdr:from>
    <xdr:to>
      <xdr:col>1</xdr:col>
      <xdr:colOff>28575</xdr:colOff>
      <xdr:row>60</xdr:row>
      <xdr:rowOff>9525</xdr:rowOff>
    </xdr:to>
    <xdr:sp>
      <xdr:nvSpPr>
        <xdr:cNvPr id="62" name="Text Box 45"/>
        <xdr:cNvSpPr txBox="1">
          <a:spLocks noChangeArrowheads="1"/>
        </xdr:cNvSpPr>
      </xdr:nvSpPr>
      <xdr:spPr>
        <a:xfrm>
          <a:off x="200025" y="10639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63" name="Text Box 10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64" name="Text Box 10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65" name="Text Box 25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66" name="Text Box 25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67" name="Text Box 25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68" name="Text Box 10"/>
        <xdr:cNvSpPr txBox="1">
          <a:spLocks noChangeArrowheads="1"/>
        </xdr:cNvSpPr>
      </xdr:nvSpPr>
      <xdr:spPr>
        <a:xfrm>
          <a:off x="200025" y="608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00025" y="608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00025" y="608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71" name="Text Box 25"/>
        <xdr:cNvSpPr txBox="1">
          <a:spLocks noChangeArrowheads="1"/>
        </xdr:cNvSpPr>
      </xdr:nvSpPr>
      <xdr:spPr>
        <a:xfrm>
          <a:off x="200025" y="60864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72" name="Text Box 10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73" name="Text Box 10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74" name="Text Box 25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75" name="Text Box 25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>
      <xdr:nvSpPr>
        <xdr:cNvPr id="76" name="Text Box 25"/>
        <xdr:cNvSpPr txBox="1">
          <a:spLocks noChangeArrowheads="1"/>
        </xdr:cNvSpPr>
      </xdr:nvSpPr>
      <xdr:spPr>
        <a:xfrm>
          <a:off x="200025" y="4619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77" name="Text Box 45"/>
        <xdr:cNvSpPr txBox="1">
          <a:spLocks noChangeArrowheads="1"/>
        </xdr:cNvSpPr>
      </xdr:nvSpPr>
      <xdr:spPr>
        <a:xfrm>
          <a:off x="200025" y="11934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78" name="Text Box 10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79" name="Text Box 10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0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1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2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83" name="Text Box 10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84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00025" y="4781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7" name="Text Box 10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8" name="Text Box 10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89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0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>
      <xdr:nvSpPr>
        <xdr:cNvPr id="91" name="Text Box 25"/>
        <xdr:cNvSpPr txBox="1">
          <a:spLocks noChangeArrowheads="1"/>
        </xdr:cNvSpPr>
      </xdr:nvSpPr>
      <xdr:spPr>
        <a:xfrm>
          <a:off x="200025" y="5543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28575</xdr:colOff>
      <xdr:row>64</xdr:row>
      <xdr:rowOff>9525</xdr:rowOff>
    </xdr:to>
    <xdr:sp>
      <xdr:nvSpPr>
        <xdr:cNvPr id="92" name="Text Box 45"/>
        <xdr:cNvSpPr txBox="1">
          <a:spLocks noChangeArrowheads="1"/>
        </xdr:cNvSpPr>
      </xdr:nvSpPr>
      <xdr:spPr>
        <a:xfrm>
          <a:off x="200025" y="11287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1</xdr:col>
      <xdr:colOff>28575</xdr:colOff>
      <xdr:row>72</xdr:row>
      <xdr:rowOff>9525</xdr:rowOff>
    </xdr:to>
    <xdr:sp>
      <xdr:nvSpPr>
        <xdr:cNvPr id="93" name="Text Box 45"/>
        <xdr:cNvSpPr txBox="1">
          <a:spLocks noChangeArrowheads="1"/>
        </xdr:cNvSpPr>
      </xdr:nvSpPr>
      <xdr:spPr>
        <a:xfrm>
          <a:off x="200025" y="12582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4" name="Text Box 10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5" name="Text Box 10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6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7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8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99" name="Text Box 10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00" name="Text Box 10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01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103" name="Text Box 25"/>
        <xdr:cNvSpPr txBox="1">
          <a:spLocks noChangeArrowheads="1"/>
        </xdr:cNvSpPr>
      </xdr:nvSpPr>
      <xdr:spPr>
        <a:xfrm>
          <a:off x="200025" y="49720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9525</xdr:rowOff>
    </xdr:from>
    <xdr:to>
      <xdr:col>1</xdr:col>
      <xdr:colOff>28575</xdr:colOff>
      <xdr:row>70</xdr:row>
      <xdr:rowOff>9525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200025" y="12258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105" name="Text Box 45"/>
        <xdr:cNvSpPr txBox="1">
          <a:spLocks noChangeArrowheads="1"/>
        </xdr:cNvSpPr>
      </xdr:nvSpPr>
      <xdr:spPr>
        <a:xfrm>
          <a:off x="200025" y="11934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1</xdr:col>
      <xdr:colOff>28575</xdr:colOff>
      <xdr:row>80</xdr:row>
      <xdr:rowOff>9525</xdr:rowOff>
    </xdr:to>
    <xdr:sp>
      <xdr:nvSpPr>
        <xdr:cNvPr id="106" name="Text Box 45"/>
        <xdr:cNvSpPr txBox="1">
          <a:spLocks noChangeArrowheads="1"/>
        </xdr:cNvSpPr>
      </xdr:nvSpPr>
      <xdr:spPr>
        <a:xfrm>
          <a:off x="200025" y="13877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1</xdr:col>
      <xdr:colOff>28575</xdr:colOff>
      <xdr:row>80</xdr:row>
      <xdr:rowOff>9525</xdr:rowOff>
    </xdr:to>
    <xdr:sp>
      <xdr:nvSpPr>
        <xdr:cNvPr id="107" name="Text Box 45"/>
        <xdr:cNvSpPr txBox="1">
          <a:spLocks noChangeArrowheads="1"/>
        </xdr:cNvSpPr>
      </xdr:nvSpPr>
      <xdr:spPr>
        <a:xfrm>
          <a:off x="200025" y="13877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1</xdr:col>
      <xdr:colOff>28575</xdr:colOff>
      <xdr:row>80</xdr:row>
      <xdr:rowOff>9525</xdr:rowOff>
    </xdr:to>
    <xdr:sp>
      <xdr:nvSpPr>
        <xdr:cNvPr id="108" name="Text Box 45"/>
        <xdr:cNvSpPr txBox="1">
          <a:spLocks noChangeArrowheads="1"/>
        </xdr:cNvSpPr>
      </xdr:nvSpPr>
      <xdr:spPr>
        <a:xfrm>
          <a:off x="200025" y="13877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9525</xdr:rowOff>
    </xdr:from>
    <xdr:to>
      <xdr:col>1</xdr:col>
      <xdr:colOff>28575</xdr:colOff>
      <xdr:row>26</xdr:row>
      <xdr:rowOff>9525</xdr:rowOff>
    </xdr:to>
    <xdr:sp>
      <xdr:nvSpPr>
        <xdr:cNvPr id="109" name="Text Box 45"/>
        <xdr:cNvSpPr txBox="1">
          <a:spLocks noChangeArrowheads="1"/>
        </xdr:cNvSpPr>
      </xdr:nvSpPr>
      <xdr:spPr>
        <a:xfrm>
          <a:off x="200025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28575</xdr:colOff>
      <xdr:row>34</xdr:row>
      <xdr:rowOff>9525</xdr:rowOff>
    </xdr:to>
    <xdr:sp>
      <xdr:nvSpPr>
        <xdr:cNvPr id="110" name="Text Box 45"/>
        <xdr:cNvSpPr txBox="1">
          <a:spLocks noChangeArrowheads="1"/>
        </xdr:cNvSpPr>
      </xdr:nvSpPr>
      <xdr:spPr>
        <a:xfrm>
          <a:off x="200025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28575</xdr:colOff>
      <xdr:row>34</xdr:row>
      <xdr:rowOff>9525</xdr:rowOff>
    </xdr:to>
    <xdr:sp>
      <xdr:nvSpPr>
        <xdr:cNvPr id="111" name="Text Box 45"/>
        <xdr:cNvSpPr txBox="1">
          <a:spLocks noChangeArrowheads="1"/>
        </xdr:cNvSpPr>
      </xdr:nvSpPr>
      <xdr:spPr>
        <a:xfrm>
          <a:off x="200025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28575</xdr:colOff>
      <xdr:row>34</xdr:row>
      <xdr:rowOff>9525</xdr:rowOff>
    </xdr:to>
    <xdr:sp>
      <xdr:nvSpPr>
        <xdr:cNvPr id="112" name="Text Box 45"/>
        <xdr:cNvSpPr txBox="1">
          <a:spLocks noChangeArrowheads="1"/>
        </xdr:cNvSpPr>
      </xdr:nvSpPr>
      <xdr:spPr>
        <a:xfrm>
          <a:off x="200025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9525</xdr:rowOff>
    </xdr:from>
    <xdr:to>
      <xdr:col>2</xdr:col>
      <xdr:colOff>28575</xdr:colOff>
      <xdr:row>26</xdr:row>
      <xdr:rowOff>9525</xdr:rowOff>
    </xdr:to>
    <xdr:sp>
      <xdr:nvSpPr>
        <xdr:cNvPr id="113" name="Text Box 45"/>
        <xdr:cNvSpPr txBox="1">
          <a:spLocks noChangeArrowheads="1"/>
        </xdr:cNvSpPr>
      </xdr:nvSpPr>
      <xdr:spPr>
        <a:xfrm>
          <a:off x="609600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28575</xdr:colOff>
      <xdr:row>34</xdr:row>
      <xdr:rowOff>9525</xdr:rowOff>
    </xdr:to>
    <xdr:sp>
      <xdr:nvSpPr>
        <xdr:cNvPr id="114" name="Text Box 45"/>
        <xdr:cNvSpPr txBox="1">
          <a:spLocks noChangeArrowheads="1"/>
        </xdr:cNvSpPr>
      </xdr:nvSpPr>
      <xdr:spPr>
        <a:xfrm>
          <a:off x="609600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28575</xdr:colOff>
      <xdr:row>34</xdr:row>
      <xdr:rowOff>9525</xdr:rowOff>
    </xdr:to>
    <xdr:sp>
      <xdr:nvSpPr>
        <xdr:cNvPr id="115" name="Text Box 45"/>
        <xdr:cNvSpPr txBox="1">
          <a:spLocks noChangeArrowheads="1"/>
        </xdr:cNvSpPr>
      </xdr:nvSpPr>
      <xdr:spPr>
        <a:xfrm>
          <a:off x="609600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9525</xdr:rowOff>
    </xdr:from>
    <xdr:to>
      <xdr:col>2</xdr:col>
      <xdr:colOff>28575</xdr:colOff>
      <xdr:row>34</xdr:row>
      <xdr:rowOff>9525</xdr:rowOff>
    </xdr:to>
    <xdr:sp>
      <xdr:nvSpPr>
        <xdr:cNvPr id="116" name="Text Box 45"/>
        <xdr:cNvSpPr txBox="1">
          <a:spLocks noChangeArrowheads="1"/>
        </xdr:cNvSpPr>
      </xdr:nvSpPr>
      <xdr:spPr>
        <a:xfrm>
          <a:off x="609600" y="6286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9525</xdr:rowOff>
    </xdr:from>
    <xdr:to>
      <xdr:col>1</xdr:col>
      <xdr:colOff>28575</xdr:colOff>
      <xdr:row>22</xdr:row>
      <xdr:rowOff>9525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390525" y="4067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28575</xdr:colOff>
      <xdr:row>22</xdr:row>
      <xdr:rowOff>9525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390525" y="4067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1</xdr:col>
      <xdr:colOff>28575</xdr:colOff>
      <xdr:row>28</xdr:row>
      <xdr:rowOff>9525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90525" y="5153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1</xdr:col>
      <xdr:colOff>28575</xdr:colOff>
      <xdr:row>29</xdr:row>
      <xdr:rowOff>9525</xdr:rowOff>
    </xdr:to>
    <xdr:sp>
      <xdr:nvSpPr>
        <xdr:cNvPr id="4" name="Text Box 45"/>
        <xdr:cNvSpPr txBox="1">
          <a:spLocks noChangeArrowheads="1"/>
        </xdr:cNvSpPr>
      </xdr:nvSpPr>
      <xdr:spPr>
        <a:xfrm>
          <a:off x="390525" y="534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28575</xdr:colOff>
      <xdr:row>32</xdr:row>
      <xdr:rowOff>9525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390525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28575</xdr:colOff>
      <xdr:row>32</xdr:row>
      <xdr:rowOff>9525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390525" y="5857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9525</xdr:rowOff>
    </xdr:from>
    <xdr:to>
      <xdr:col>1</xdr:col>
      <xdr:colOff>28575</xdr:colOff>
      <xdr:row>29</xdr:row>
      <xdr:rowOff>9525</xdr:rowOff>
    </xdr:to>
    <xdr:sp>
      <xdr:nvSpPr>
        <xdr:cNvPr id="7" name="Text Box 45"/>
        <xdr:cNvSpPr txBox="1">
          <a:spLocks noChangeArrowheads="1"/>
        </xdr:cNvSpPr>
      </xdr:nvSpPr>
      <xdr:spPr>
        <a:xfrm>
          <a:off x="390525" y="5343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</xdr:col>
      <xdr:colOff>28575</xdr:colOff>
      <xdr:row>34</xdr:row>
      <xdr:rowOff>9525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390525" y="6238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28575</xdr:colOff>
      <xdr:row>27</xdr:row>
      <xdr:rowOff>9525</xdr:rowOff>
    </xdr:to>
    <xdr:sp>
      <xdr:nvSpPr>
        <xdr:cNvPr id="9" name="Text Box 45"/>
        <xdr:cNvSpPr txBox="1">
          <a:spLocks noChangeArrowheads="1"/>
        </xdr:cNvSpPr>
      </xdr:nvSpPr>
      <xdr:spPr>
        <a:xfrm>
          <a:off x="390525" y="4962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28575</xdr:colOff>
      <xdr:row>27</xdr:row>
      <xdr:rowOff>9525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390525" y="4962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16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1</xdr:col>
      <xdr:colOff>28575</xdr:colOff>
      <xdr:row>25</xdr:row>
      <xdr:rowOff>9525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390525" y="4581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9525</xdr:rowOff>
    </xdr:from>
    <xdr:to>
      <xdr:col>2</xdr:col>
      <xdr:colOff>28575</xdr:colOff>
      <xdr:row>25</xdr:row>
      <xdr:rowOff>9525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914400" y="4581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19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20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28575</xdr:colOff>
      <xdr:row>33</xdr:row>
      <xdr:rowOff>9525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390525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28575</xdr:colOff>
      <xdr:row>33</xdr:row>
      <xdr:rowOff>9525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91440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28575</xdr:colOff>
      <xdr:row>33</xdr:row>
      <xdr:rowOff>9525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91440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9525</xdr:rowOff>
    </xdr:from>
    <xdr:to>
      <xdr:col>2</xdr:col>
      <xdr:colOff>28575</xdr:colOff>
      <xdr:row>33</xdr:row>
      <xdr:rowOff>9525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914400" y="6048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9.8515625" style="0" customWidth="1"/>
    <col min="4" max="4" width="30.421875" style="0" customWidth="1"/>
    <col min="5" max="5" width="28.28125" style="0" customWidth="1"/>
    <col min="6" max="6" width="8.28125" style="40" customWidth="1"/>
    <col min="7" max="7" width="9.421875" style="0" customWidth="1"/>
    <col min="8" max="8" width="6.8515625" style="53" customWidth="1"/>
    <col min="9" max="9" width="5.7109375" style="0" customWidth="1"/>
    <col min="10" max="10" width="8.00390625" style="0" customWidth="1"/>
    <col min="11" max="11" width="4.28125" style="0" customWidth="1"/>
    <col min="12" max="12" width="4.8515625" style="0" customWidth="1"/>
    <col min="13" max="13" width="8.00390625" style="0" customWidth="1"/>
    <col min="14" max="14" width="4.28125" style="0" customWidth="1"/>
    <col min="15" max="15" width="4.8515625" style="0" customWidth="1"/>
  </cols>
  <sheetData>
    <row r="1" spans="1:15" ht="13.5" customHeight="1">
      <c r="A1" s="6"/>
      <c r="F1" s="50" t="s">
        <v>40</v>
      </c>
      <c r="G1" s="6"/>
      <c r="I1" s="7"/>
      <c r="J1" s="7"/>
      <c r="K1" s="7"/>
      <c r="L1" s="7"/>
      <c r="M1" s="7"/>
      <c r="N1" s="7"/>
      <c r="O1" s="7"/>
    </row>
    <row r="2" spans="1:15" ht="12.75">
      <c r="A2" s="6"/>
      <c r="F2" s="39" t="s">
        <v>66</v>
      </c>
      <c r="G2" s="6"/>
      <c r="I2" s="7"/>
      <c r="J2" s="7"/>
      <c r="K2" s="7"/>
      <c r="L2" s="7"/>
      <c r="M2" s="7"/>
      <c r="N2" s="7"/>
      <c r="O2" s="7"/>
    </row>
    <row r="3" spans="1:15" ht="12.75">
      <c r="A3" s="6"/>
      <c r="F3" s="39" t="s">
        <v>25</v>
      </c>
      <c r="G3" s="6"/>
      <c r="I3" s="7"/>
      <c r="J3" s="7"/>
      <c r="K3" s="7"/>
      <c r="L3" s="7"/>
      <c r="M3" s="7"/>
      <c r="N3" s="7"/>
      <c r="O3" s="7"/>
    </row>
    <row r="4" spans="1:15" ht="18" customHeight="1">
      <c r="A4" s="2" t="s">
        <v>16</v>
      </c>
      <c r="E4" s="4"/>
      <c r="F4" s="4"/>
      <c r="G4" s="8" t="s">
        <v>0</v>
      </c>
      <c r="H4" s="54">
        <v>0.46527777777777773</v>
      </c>
      <c r="I4" s="9"/>
      <c r="J4" s="10"/>
      <c r="K4" s="11"/>
      <c r="L4" s="4"/>
      <c r="M4" s="11"/>
      <c r="N4" s="11"/>
      <c r="O4" s="4"/>
    </row>
    <row r="5" spans="1:15" ht="12" customHeight="1">
      <c r="A5" s="6"/>
      <c r="B5" s="63" t="s">
        <v>62</v>
      </c>
      <c r="C5" s="63" t="s">
        <v>1</v>
      </c>
      <c r="D5" s="106" t="s">
        <v>2</v>
      </c>
      <c r="E5" s="106" t="s">
        <v>47</v>
      </c>
      <c r="F5" s="12" t="s">
        <v>3</v>
      </c>
      <c r="G5" s="46" t="s">
        <v>4</v>
      </c>
      <c r="H5" s="47"/>
      <c r="I5" s="104" t="s">
        <v>5</v>
      </c>
      <c r="J5" s="43" t="s">
        <v>6</v>
      </c>
      <c r="K5" s="44"/>
      <c r="L5" s="45"/>
      <c r="M5" s="43" t="s">
        <v>7</v>
      </c>
      <c r="N5" s="44"/>
      <c r="O5" s="45"/>
    </row>
    <row r="6" spans="1:15" ht="12" customHeight="1">
      <c r="A6" s="6"/>
      <c r="B6" s="62" t="s">
        <v>8</v>
      </c>
      <c r="C6" s="62" t="s">
        <v>8</v>
      </c>
      <c r="D6" s="107"/>
      <c r="E6" s="107"/>
      <c r="F6" s="38" t="s">
        <v>9</v>
      </c>
      <c r="G6" s="13" t="s">
        <v>9</v>
      </c>
      <c r="H6" s="14" t="s">
        <v>10</v>
      </c>
      <c r="I6" s="105"/>
      <c r="J6" s="15" t="s">
        <v>11</v>
      </c>
      <c r="K6" s="15" t="s">
        <v>12</v>
      </c>
      <c r="L6" s="16" t="s">
        <v>13</v>
      </c>
      <c r="M6" s="15" t="s">
        <v>11</v>
      </c>
      <c r="N6" s="15" t="s">
        <v>12</v>
      </c>
      <c r="O6" s="16" t="s">
        <v>13</v>
      </c>
    </row>
    <row r="7" spans="1:15" ht="15" customHeight="1">
      <c r="A7" s="6"/>
      <c r="B7" s="90">
        <v>2</v>
      </c>
      <c r="C7" s="90">
        <v>480</v>
      </c>
      <c r="D7" s="90" t="s">
        <v>44</v>
      </c>
      <c r="E7" s="98" t="s">
        <v>68</v>
      </c>
      <c r="F7" s="1">
        <v>0.5468287037037037</v>
      </c>
      <c r="G7" s="17">
        <f>IF(F7&gt;H$4,F7-H$4,F7+24-H$4)</f>
        <v>0.081550925925926</v>
      </c>
      <c r="H7" s="18">
        <f>HOUR(G7)*60*60+MINUTE(G7)*60+SECOND(G7)</f>
        <v>7046</v>
      </c>
      <c r="I7" s="55">
        <v>1.171</v>
      </c>
      <c r="J7" s="48">
        <f>H7*I7</f>
        <v>8250.866</v>
      </c>
      <c r="K7" s="19">
        <f aca="true" t="shared" si="0" ref="K7:L11">RANK(J7,J$7:J$11,1)</f>
        <v>1</v>
      </c>
      <c r="L7" s="19">
        <f t="shared" si="0"/>
        <v>1</v>
      </c>
      <c r="M7" s="48">
        <f>H7*I7</f>
        <v>8250.866</v>
      </c>
      <c r="N7" s="19">
        <f aca="true" t="shared" si="1" ref="N7:O11">RANK(M7,M$7:M$11,1)</f>
        <v>1</v>
      </c>
      <c r="O7" s="19">
        <f t="shared" si="1"/>
        <v>1</v>
      </c>
    </row>
    <row r="8" spans="1:15" ht="15" customHeight="1">
      <c r="A8" s="6"/>
      <c r="B8" s="90">
        <v>5</v>
      </c>
      <c r="C8" s="90" t="s">
        <v>31</v>
      </c>
      <c r="D8" s="90" t="s">
        <v>32</v>
      </c>
      <c r="E8" s="101" t="s">
        <v>33</v>
      </c>
      <c r="F8" s="1">
        <v>0.5472916666666666</v>
      </c>
      <c r="G8" s="17">
        <f>IF(F8&gt;H$4,F8-H$4,F8+24-H$4)</f>
        <v>0.08201388888888889</v>
      </c>
      <c r="H8" s="18">
        <f>HOUR(G8)*60*60+MINUTE(G8)*60+SECOND(G8)</f>
        <v>7086</v>
      </c>
      <c r="I8" s="56">
        <v>1.17</v>
      </c>
      <c r="J8" s="48">
        <f>H8*I8</f>
        <v>8290.619999999999</v>
      </c>
      <c r="K8" s="19">
        <f t="shared" si="0"/>
        <v>2</v>
      </c>
      <c r="L8" s="19">
        <f t="shared" si="0"/>
        <v>2</v>
      </c>
      <c r="M8" s="48">
        <f>H8*I8</f>
        <v>8290.619999999999</v>
      </c>
      <c r="N8" s="19">
        <f t="shared" si="1"/>
        <v>2</v>
      </c>
      <c r="O8" s="19">
        <f t="shared" si="1"/>
        <v>2</v>
      </c>
    </row>
    <row r="9" spans="1:15" ht="15" customHeight="1">
      <c r="A9" s="6"/>
      <c r="B9" s="90">
        <v>4</v>
      </c>
      <c r="C9" s="90">
        <v>2040</v>
      </c>
      <c r="D9" s="90" t="s">
        <v>17</v>
      </c>
      <c r="E9" s="92" t="s">
        <v>18</v>
      </c>
      <c r="F9" s="1">
        <v>0.5492939814814815</v>
      </c>
      <c r="G9" s="17">
        <f>IF(F9&gt;H$4,F9-H$4,F9+24-H$4)</f>
        <v>0.08401620370370372</v>
      </c>
      <c r="H9" s="18">
        <f>HOUR(G9)*60*60+MINUTE(G9)*60+SECOND(G9)</f>
        <v>7259</v>
      </c>
      <c r="I9" s="56">
        <v>1.166</v>
      </c>
      <c r="J9" s="48">
        <f>H9*I9</f>
        <v>8463.993999999999</v>
      </c>
      <c r="K9" s="19">
        <f t="shared" si="0"/>
        <v>3</v>
      </c>
      <c r="L9" s="19">
        <f t="shared" si="0"/>
        <v>3</v>
      </c>
      <c r="M9" s="48">
        <f>H9*I9</f>
        <v>8463.993999999999</v>
      </c>
      <c r="N9" s="19">
        <f t="shared" si="1"/>
        <v>3</v>
      </c>
      <c r="O9" s="19">
        <f t="shared" si="1"/>
        <v>3</v>
      </c>
    </row>
    <row r="10" spans="1:15" ht="15" customHeight="1">
      <c r="A10" s="6"/>
      <c r="B10" s="90">
        <v>1</v>
      </c>
      <c r="C10" s="90">
        <v>1957</v>
      </c>
      <c r="D10" s="90" t="s">
        <v>77</v>
      </c>
      <c r="E10" s="90" t="s">
        <v>78</v>
      </c>
      <c r="F10" s="1">
        <v>0.5511458333333333</v>
      </c>
      <c r="G10" s="17">
        <f>IF(F10&gt;H$4,F10-H$4,F10+24-H$4)</f>
        <v>0.0858680555555556</v>
      </c>
      <c r="H10" s="18">
        <f>HOUR(G10)*60*60+MINUTE(G10)*60+SECOND(G10)</f>
        <v>7419</v>
      </c>
      <c r="I10" s="55">
        <v>1.167</v>
      </c>
      <c r="J10" s="18">
        <f>H10*I10</f>
        <v>8657.973</v>
      </c>
      <c r="K10" s="19">
        <f t="shared" si="0"/>
        <v>4</v>
      </c>
      <c r="L10" s="19">
        <f t="shared" si="0"/>
        <v>4</v>
      </c>
      <c r="M10" s="18">
        <f>H10*I10</f>
        <v>8657.973</v>
      </c>
      <c r="N10" s="19">
        <f t="shared" si="1"/>
        <v>4</v>
      </c>
      <c r="O10" s="19">
        <f t="shared" si="1"/>
        <v>4</v>
      </c>
    </row>
    <row r="11" spans="1:15" ht="15" customHeight="1">
      <c r="A11" s="6"/>
      <c r="B11" s="93">
        <v>3</v>
      </c>
      <c r="C11" s="93">
        <v>77777</v>
      </c>
      <c r="D11" s="90" t="s">
        <v>34</v>
      </c>
      <c r="E11" s="90" t="s">
        <v>43</v>
      </c>
      <c r="F11" s="28">
        <v>0.5525231481481482</v>
      </c>
      <c r="G11" s="17">
        <f>IF(F11&gt;H$4,F11-H$4,F11+24-H$4)</f>
        <v>0.08724537037037045</v>
      </c>
      <c r="H11" s="18">
        <f>HOUR(G11)*60*60+MINUTE(G11)*60+SECOND(G11)</f>
        <v>7538</v>
      </c>
      <c r="I11" s="55">
        <v>1.161</v>
      </c>
      <c r="J11" s="18">
        <f>H11*I11</f>
        <v>8751.618</v>
      </c>
      <c r="K11" s="19">
        <f t="shared" si="0"/>
        <v>5</v>
      </c>
      <c r="L11" s="19">
        <f t="shared" si="0"/>
        <v>5</v>
      </c>
      <c r="M11" s="18">
        <f>H11*I11</f>
        <v>8751.618</v>
      </c>
      <c r="N11" s="19">
        <f t="shared" si="1"/>
        <v>5</v>
      </c>
      <c r="O11" s="19">
        <f t="shared" si="1"/>
        <v>5</v>
      </c>
    </row>
    <row r="12" spans="1:15" ht="15" customHeight="1">
      <c r="A12" s="6"/>
      <c r="B12" s="88"/>
      <c r="C12" s="88"/>
      <c r="D12" s="88"/>
      <c r="E12" s="88"/>
      <c r="F12" s="87"/>
      <c r="G12" s="22"/>
      <c r="H12" s="23"/>
      <c r="I12" s="89"/>
      <c r="J12" s="23"/>
      <c r="K12" s="24"/>
      <c r="L12" s="24"/>
      <c r="M12" s="23"/>
      <c r="N12" s="24"/>
      <c r="O12" s="24"/>
    </row>
    <row r="13" spans="1:15" ht="18" customHeight="1">
      <c r="A13" s="2" t="s">
        <v>41</v>
      </c>
      <c r="B13" s="26"/>
      <c r="C13" s="26"/>
      <c r="D13" s="26"/>
      <c r="E13" s="4"/>
      <c r="F13" s="4"/>
      <c r="G13" s="8" t="s">
        <v>0</v>
      </c>
      <c r="H13" s="54">
        <v>0.4618055555555556</v>
      </c>
      <c r="I13" s="9"/>
      <c r="J13" s="10"/>
      <c r="K13" s="11"/>
      <c r="L13" s="4"/>
      <c r="M13" s="11"/>
      <c r="N13" s="11"/>
      <c r="O13" s="4"/>
    </row>
    <row r="14" spans="1:15" ht="12" customHeight="1">
      <c r="A14" s="6"/>
      <c r="B14" s="63" t="s">
        <v>62</v>
      </c>
      <c r="C14" s="63" t="s">
        <v>1</v>
      </c>
      <c r="D14" s="106" t="s">
        <v>2</v>
      </c>
      <c r="E14" s="106" t="s">
        <v>47</v>
      </c>
      <c r="F14" s="12" t="s">
        <v>3</v>
      </c>
      <c r="G14" s="46" t="s">
        <v>4</v>
      </c>
      <c r="H14" s="47"/>
      <c r="I14" s="104" t="s">
        <v>5</v>
      </c>
      <c r="J14" s="43" t="s">
        <v>6</v>
      </c>
      <c r="K14" s="44"/>
      <c r="L14" s="45"/>
      <c r="M14" s="43" t="s">
        <v>7</v>
      </c>
      <c r="N14" s="44"/>
      <c r="O14" s="45"/>
    </row>
    <row r="15" spans="1:15" ht="12" customHeight="1">
      <c r="A15" s="6"/>
      <c r="B15" s="62" t="s">
        <v>8</v>
      </c>
      <c r="C15" s="62" t="s">
        <v>8</v>
      </c>
      <c r="D15" s="107"/>
      <c r="E15" s="107"/>
      <c r="F15" s="38" t="s">
        <v>9</v>
      </c>
      <c r="G15" s="13" t="s">
        <v>9</v>
      </c>
      <c r="H15" s="14" t="s">
        <v>10</v>
      </c>
      <c r="I15" s="105"/>
      <c r="J15" s="15" t="s">
        <v>11</v>
      </c>
      <c r="K15" s="15" t="s">
        <v>12</v>
      </c>
      <c r="L15" s="16" t="s">
        <v>13</v>
      </c>
      <c r="M15" s="15" t="s">
        <v>11</v>
      </c>
      <c r="N15" s="15" t="s">
        <v>12</v>
      </c>
      <c r="O15" s="16" t="s">
        <v>13</v>
      </c>
    </row>
    <row r="16" spans="1:15" ht="15" customHeight="1">
      <c r="A16" s="6"/>
      <c r="B16" s="94">
        <v>9</v>
      </c>
      <c r="C16" s="95">
        <v>1979</v>
      </c>
      <c r="D16" s="94" t="s">
        <v>20</v>
      </c>
      <c r="E16" s="91" t="s">
        <v>21</v>
      </c>
      <c r="F16" s="1">
        <v>0.5753935185185185</v>
      </c>
      <c r="G16" s="17">
        <f aca="true" t="shared" si="2" ref="G16:G23">IF(F16&gt;H$13,F16-H$13,F16+24-H$13)</f>
        <v>0.11358796296296292</v>
      </c>
      <c r="H16" s="18">
        <f aca="true" t="shared" si="3" ref="H16:H23">HOUR(G16)*60*60+MINUTE(G16)*60+SECOND(G16)</f>
        <v>9814</v>
      </c>
      <c r="I16" s="58">
        <v>0.988</v>
      </c>
      <c r="J16" s="18">
        <f aca="true" t="shared" si="4" ref="J16:J23">H16*I16</f>
        <v>9696.232</v>
      </c>
      <c r="K16" s="19">
        <f aca="true" t="shared" si="5" ref="K16:L23">RANK(J16,J$16:J$23,1)</f>
        <v>1</v>
      </c>
      <c r="L16" s="19">
        <f t="shared" si="5"/>
        <v>1</v>
      </c>
      <c r="M16" s="18">
        <f aca="true" t="shared" si="6" ref="M16:M23">H16*I16</f>
        <v>9696.232</v>
      </c>
      <c r="N16" s="19">
        <f aca="true" t="shared" si="7" ref="N16:O23">RANK(M16,M$16:M$23,1)</f>
        <v>1</v>
      </c>
      <c r="O16" s="19">
        <f t="shared" si="7"/>
        <v>1</v>
      </c>
    </row>
    <row r="17" spans="1:15" ht="15" customHeight="1">
      <c r="A17" s="6"/>
      <c r="B17" s="95">
        <v>6</v>
      </c>
      <c r="C17" s="95">
        <v>532</v>
      </c>
      <c r="D17" s="94" t="s">
        <v>45</v>
      </c>
      <c r="E17" s="102" t="s">
        <v>46</v>
      </c>
      <c r="F17" s="1">
        <v>0.57625</v>
      </c>
      <c r="G17" s="17">
        <f t="shared" si="2"/>
        <v>0.11444444444444446</v>
      </c>
      <c r="H17" s="18">
        <f t="shared" si="3"/>
        <v>9888</v>
      </c>
      <c r="I17" s="59">
        <v>0.981</v>
      </c>
      <c r="J17" s="18">
        <f t="shared" si="4"/>
        <v>9700.128</v>
      </c>
      <c r="K17" s="19">
        <f t="shared" si="5"/>
        <v>2</v>
      </c>
      <c r="L17" s="19">
        <f t="shared" si="5"/>
        <v>2</v>
      </c>
      <c r="M17" s="18">
        <f t="shared" si="6"/>
        <v>9700.128</v>
      </c>
      <c r="N17" s="19">
        <f t="shared" si="7"/>
        <v>2</v>
      </c>
      <c r="O17" s="19">
        <f t="shared" si="7"/>
        <v>2</v>
      </c>
    </row>
    <row r="18" spans="1:15" ht="15" customHeight="1">
      <c r="A18" s="6"/>
      <c r="B18" s="95">
        <v>11</v>
      </c>
      <c r="C18" s="95">
        <v>696</v>
      </c>
      <c r="D18" s="94" t="s">
        <v>50</v>
      </c>
      <c r="E18" s="96" t="s">
        <v>51</v>
      </c>
      <c r="F18" s="1">
        <v>0.5801157407407408</v>
      </c>
      <c r="G18" s="17">
        <f t="shared" si="2"/>
        <v>0.11831018518518521</v>
      </c>
      <c r="H18" s="18">
        <f t="shared" si="3"/>
        <v>10222</v>
      </c>
      <c r="I18" s="57">
        <v>0.986</v>
      </c>
      <c r="J18" s="18">
        <f t="shared" si="4"/>
        <v>10078.892</v>
      </c>
      <c r="K18" s="19">
        <f t="shared" si="5"/>
        <v>3</v>
      </c>
      <c r="L18" s="19">
        <f t="shared" si="5"/>
        <v>3</v>
      </c>
      <c r="M18" s="18">
        <f t="shared" si="6"/>
        <v>10078.892</v>
      </c>
      <c r="N18" s="19">
        <f t="shared" si="7"/>
        <v>3</v>
      </c>
      <c r="O18" s="19">
        <f t="shared" si="7"/>
        <v>3</v>
      </c>
    </row>
    <row r="19" spans="1:15" ht="15" customHeight="1">
      <c r="A19" s="6"/>
      <c r="B19" s="95">
        <v>8</v>
      </c>
      <c r="C19" s="95">
        <v>2901</v>
      </c>
      <c r="D19" s="94" t="s">
        <v>22</v>
      </c>
      <c r="E19" s="96" t="s">
        <v>48</v>
      </c>
      <c r="F19" s="1">
        <v>0.5817939814814815</v>
      </c>
      <c r="G19" s="17">
        <f t="shared" si="2"/>
        <v>0.11998842592592596</v>
      </c>
      <c r="H19" s="18">
        <f t="shared" si="3"/>
        <v>10367</v>
      </c>
      <c r="I19" s="59">
        <v>0.984</v>
      </c>
      <c r="J19" s="18">
        <f t="shared" si="4"/>
        <v>10201.128</v>
      </c>
      <c r="K19" s="19">
        <f t="shared" si="5"/>
        <v>4</v>
      </c>
      <c r="L19" s="19">
        <f t="shared" si="5"/>
        <v>4</v>
      </c>
      <c r="M19" s="18">
        <f t="shared" si="6"/>
        <v>10201.128</v>
      </c>
      <c r="N19" s="19">
        <f t="shared" si="7"/>
        <v>4</v>
      </c>
      <c r="O19" s="19">
        <f t="shared" si="7"/>
        <v>4</v>
      </c>
    </row>
    <row r="20" spans="1:15" ht="15" customHeight="1">
      <c r="A20" s="6"/>
      <c r="B20" s="95">
        <v>12</v>
      </c>
      <c r="C20" s="94">
        <v>275</v>
      </c>
      <c r="D20" s="94" t="s">
        <v>52</v>
      </c>
      <c r="E20" s="91" t="s">
        <v>53</v>
      </c>
      <c r="F20" s="1">
        <v>0.5831481481481481</v>
      </c>
      <c r="G20" s="17">
        <f t="shared" si="2"/>
        <v>0.1213425925925925</v>
      </c>
      <c r="H20" s="18">
        <f t="shared" si="3"/>
        <v>10484</v>
      </c>
      <c r="I20" s="59">
        <v>0.988</v>
      </c>
      <c r="J20" s="18">
        <f t="shared" si="4"/>
        <v>10358.192</v>
      </c>
      <c r="K20" s="19">
        <f t="shared" si="5"/>
        <v>5</v>
      </c>
      <c r="L20" s="19">
        <f t="shared" si="5"/>
        <v>5</v>
      </c>
      <c r="M20" s="18">
        <f t="shared" si="6"/>
        <v>10358.192</v>
      </c>
      <c r="N20" s="19">
        <f t="shared" si="7"/>
        <v>5</v>
      </c>
      <c r="O20" s="19">
        <f t="shared" si="7"/>
        <v>5</v>
      </c>
    </row>
    <row r="21" spans="1:15" ht="15" customHeight="1">
      <c r="A21" s="6"/>
      <c r="B21" s="95">
        <v>7</v>
      </c>
      <c r="C21" s="97">
        <v>3470</v>
      </c>
      <c r="D21" s="95" t="s">
        <v>19</v>
      </c>
      <c r="E21" s="96" t="s">
        <v>69</v>
      </c>
      <c r="F21" s="1">
        <v>0.5824074074074074</v>
      </c>
      <c r="G21" s="17">
        <f t="shared" si="2"/>
        <v>0.1206018518518518</v>
      </c>
      <c r="H21" s="18">
        <f t="shared" si="3"/>
        <v>10420</v>
      </c>
      <c r="I21" s="59">
        <v>0.996</v>
      </c>
      <c r="J21" s="18">
        <f t="shared" si="4"/>
        <v>10378.32</v>
      </c>
      <c r="K21" s="19">
        <f t="shared" si="5"/>
        <v>6</v>
      </c>
      <c r="L21" s="19">
        <f t="shared" si="5"/>
        <v>6</v>
      </c>
      <c r="M21" s="18">
        <f t="shared" si="6"/>
        <v>10378.32</v>
      </c>
      <c r="N21" s="19">
        <f t="shared" si="7"/>
        <v>6</v>
      </c>
      <c r="O21" s="19">
        <f t="shared" si="7"/>
        <v>6</v>
      </c>
    </row>
    <row r="22" spans="1:15" ht="15" customHeight="1">
      <c r="A22" s="6"/>
      <c r="B22" s="95">
        <v>13</v>
      </c>
      <c r="C22" s="95">
        <v>542</v>
      </c>
      <c r="D22" s="94" t="s">
        <v>54</v>
      </c>
      <c r="E22" s="98" t="s">
        <v>55</v>
      </c>
      <c r="F22" s="1">
        <v>0.588587962962963</v>
      </c>
      <c r="G22" s="17">
        <f t="shared" si="2"/>
        <v>0.12678240740740743</v>
      </c>
      <c r="H22" s="18">
        <f t="shared" si="3"/>
        <v>10954</v>
      </c>
      <c r="I22" s="59">
        <v>0.988</v>
      </c>
      <c r="J22" s="18">
        <f t="shared" si="4"/>
        <v>10822.552</v>
      </c>
      <c r="K22" s="19">
        <f t="shared" si="5"/>
        <v>7</v>
      </c>
      <c r="L22" s="19">
        <f t="shared" si="5"/>
        <v>7</v>
      </c>
      <c r="M22" s="18">
        <f t="shared" si="6"/>
        <v>10822.552</v>
      </c>
      <c r="N22" s="19">
        <f t="shared" si="7"/>
        <v>7</v>
      </c>
      <c r="O22" s="19">
        <f t="shared" si="7"/>
        <v>7</v>
      </c>
    </row>
    <row r="23" spans="1:15" ht="15" customHeight="1">
      <c r="A23" s="6"/>
      <c r="B23" s="95">
        <v>10</v>
      </c>
      <c r="C23" s="94">
        <v>4141</v>
      </c>
      <c r="D23" s="94" t="s">
        <v>70</v>
      </c>
      <c r="E23" s="98" t="s">
        <v>49</v>
      </c>
      <c r="F23" s="28">
        <v>0.5919444444444445</v>
      </c>
      <c r="G23" s="17">
        <f t="shared" si="2"/>
        <v>0.13013888888888892</v>
      </c>
      <c r="H23" s="18">
        <f t="shared" si="3"/>
        <v>11244</v>
      </c>
      <c r="I23" s="58">
        <v>0.982</v>
      </c>
      <c r="J23" s="18">
        <f t="shared" si="4"/>
        <v>11041.608</v>
      </c>
      <c r="K23" s="19">
        <f t="shared" si="5"/>
        <v>8</v>
      </c>
      <c r="L23" s="19">
        <f t="shared" si="5"/>
        <v>8</v>
      </c>
      <c r="M23" s="18">
        <f t="shared" si="6"/>
        <v>11041.608</v>
      </c>
      <c r="N23" s="19">
        <f t="shared" si="7"/>
        <v>8</v>
      </c>
      <c r="O23" s="19">
        <f t="shared" si="7"/>
        <v>8</v>
      </c>
    </row>
    <row r="24" spans="1:15" ht="18" customHeight="1">
      <c r="A24" s="2" t="s">
        <v>42</v>
      </c>
      <c r="B24" s="26"/>
      <c r="C24" s="26"/>
      <c r="D24" s="26"/>
      <c r="E24" s="4"/>
      <c r="F24" s="4"/>
      <c r="G24" s="8" t="s">
        <v>0</v>
      </c>
      <c r="H24" s="54">
        <v>0.4583333333333333</v>
      </c>
      <c r="I24" s="9"/>
      <c r="J24" s="10"/>
      <c r="K24" s="11"/>
      <c r="L24" s="4"/>
      <c r="M24" s="11"/>
      <c r="N24" s="11"/>
      <c r="O24" s="4"/>
    </row>
    <row r="25" spans="1:15" ht="12.75" customHeight="1">
      <c r="A25" s="6"/>
      <c r="B25" s="63" t="s">
        <v>62</v>
      </c>
      <c r="C25" s="63" t="s">
        <v>1</v>
      </c>
      <c r="D25" s="106" t="s">
        <v>2</v>
      </c>
      <c r="E25" s="106" t="s">
        <v>47</v>
      </c>
      <c r="F25" s="12" t="s">
        <v>3</v>
      </c>
      <c r="G25" s="46" t="s">
        <v>4</v>
      </c>
      <c r="H25" s="47"/>
      <c r="I25" s="104" t="s">
        <v>5</v>
      </c>
      <c r="J25" s="43" t="s">
        <v>6</v>
      </c>
      <c r="K25" s="44"/>
      <c r="L25" s="45"/>
      <c r="M25" s="43" t="s">
        <v>7</v>
      </c>
      <c r="N25" s="44"/>
      <c r="O25" s="45"/>
    </row>
    <row r="26" spans="1:15" ht="12.75" customHeight="1">
      <c r="A26" s="6"/>
      <c r="B26" s="62" t="s">
        <v>8</v>
      </c>
      <c r="C26" s="62" t="s">
        <v>8</v>
      </c>
      <c r="D26" s="107"/>
      <c r="E26" s="107"/>
      <c r="F26" s="38" t="s">
        <v>9</v>
      </c>
      <c r="G26" s="13" t="s">
        <v>9</v>
      </c>
      <c r="H26" s="14" t="s">
        <v>10</v>
      </c>
      <c r="I26" s="105"/>
      <c r="J26" s="15" t="s">
        <v>11</v>
      </c>
      <c r="K26" s="15" t="s">
        <v>12</v>
      </c>
      <c r="L26" s="16" t="s">
        <v>13</v>
      </c>
      <c r="M26" s="15" t="s">
        <v>11</v>
      </c>
      <c r="N26" s="15" t="s">
        <v>12</v>
      </c>
      <c r="O26" s="16" t="s">
        <v>13</v>
      </c>
    </row>
    <row r="27" spans="1:15" ht="15" customHeight="1">
      <c r="A27" s="6"/>
      <c r="B27" s="94">
        <v>15</v>
      </c>
      <c r="C27" s="94">
        <v>878</v>
      </c>
      <c r="D27" s="94" t="s">
        <v>24</v>
      </c>
      <c r="E27" s="94" t="s">
        <v>57</v>
      </c>
      <c r="F27" s="20">
        <v>0.5913657407407408</v>
      </c>
      <c r="G27" s="17">
        <f>IF(F27&gt;H$24,F27-H$24,F27+24-H$24)</f>
        <v>0.13303240740740746</v>
      </c>
      <c r="H27" s="18">
        <f>HOUR(G27)*60*60+MINUTE(G27)*60+SECOND(G27)</f>
        <v>11494</v>
      </c>
      <c r="I27" s="60">
        <v>0.927</v>
      </c>
      <c r="J27" s="18">
        <f>H27*I27</f>
        <v>10654.938</v>
      </c>
      <c r="K27" s="19">
        <f aca="true" t="shared" si="8" ref="K27:L30">RANK(J27,J$27:J$30,1)</f>
        <v>1</v>
      </c>
      <c r="L27" s="19">
        <f t="shared" si="8"/>
        <v>1</v>
      </c>
      <c r="M27" s="18">
        <f>H27*I27</f>
        <v>10654.938</v>
      </c>
      <c r="N27" s="19">
        <f aca="true" t="shared" si="9" ref="N27:O30">RANK(M27,M$27:M$30,1)</f>
        <v>1</v>
      </c>
      <c r="O27" s="19">
        <f t="shared" si="9"/>
        <v>1</v>
      </c>
    </row>
    <row r="28" spans="1:15" ht="15" customHeight="1">
      <c r="A28" s="6"/>
      <c r="B28" s="94">
        <v>16</v>
      </c>
      <c r="C28" s="94">
        <v>21907</v>
      </c>
      <c r="D28" s="94" t="s">
        <v>58</v>
      </c>
      <c r="E28" s="94" t="s">
        <v>59</v>
      </c>
      <c r="F28" s="20">
        <v>0.596087962962963</v>
      </c>
      <c r="G28" s="17">
        <f>IF(F28&gt;H$24,F28-H$24,F28+24-H$24)</f>
        <v>0.13775462962962964</v>
      </c>
      <c r="H28" s="18">
        <f>HOUR(G28)*60*60+MINUTE(G28)*60+SECOND(G28)</f>
        <v>11902</v>
      </c>
      <c r="I28" s="60">
        <v>0.954</v>
      </c>
      <c r="J28" s="18">
        <f>H28*I28</f>
        <v>11354.508</v>
      </c>
      <c r="K28" s="19">
        <f t="shared" si="8"/>
        <v>2</v>
      </c>
      <c r="L28" s="19">
        <f t="shared" si="8"/>
        <v>2</v>
      </c>
      <c r="M28" s="18">
        <f>H28*I28</f>
        <v>11354.508</v>
      </c>
      <c r="N28" s="19">
        <f t="shared" si="9"/>
        <v>2</v>
      </c>
      <c r="O28" s="19">
        <f t="shared" si="9"/>
        <v>2</v>
      </c>
    </row>
    <row r="29" spans="1:15" ht="15" customHeight="1">
      <c r="A29" s="6"/>
      <c r="B29" s="94">
        <v>14</v>
      </c>
      <c r="C29" s="94">
        <v>348</v>
      </c>
      <c r="D29" s="94" t="s">
        <v>23</v>
      </c>
      <c r="E29" s="94" t="s">
        <v>56</v>
      </c>
      <c r="F29" s="20">
        <v>0.595150462962963</v>
      </c>
      <c r="G29" s="17">
        <f>IF(F29&gt;H$24,F29-H$24,F29+24-H$24)</f>
        <v>0.13681712962962972</v>
      </c>
      <c r="H29" s="18">
        <f>HOUR(G29)*60*60+MINUTE(G29)*60+SECOND(G29)</f>
        <v>11821</v>
      </c>
      <c r="I29" s="60">
        <v>0.967</v>
      </c>
      <c r="J29" s="18">
        <f>H29*I29</f>
        <v>11430.907</v>
      </c>
      <c r="K29" s="19">
        <f t="shared" si="8"/>
        <v>3</v>
      </c>
      <c r="L29" s="19">
        <f t="shared" si="8"/>
        <v>3</v>
      </c>
      <c r="M29" s="18">
        <f>H29*I29</f>
        <v>11430.907</v>
      </c>
      <c r="N29" s="19">
        <f t="shared" si="9"/>
        <v>3</v>
      </c>
      <c r="O29" s="19">
        <f t="shared" si="9"/>
        <v>3</v>
      </c>
    </row>
    <row r="30" spans="1:15" ht="15" customHeight="1">
      <c r="A30" s="6"/>
      <c r="B30" s="94">
        <v>17</v>
      </c>
      <c r="C30" s="94">
        <v>1408</v>
      </c>
      <c r="D30" s="94" t="s">
        <v>60</v>
      </c>
      <c r="E30" s="94" t="s">
        <v>61</v>
      </c>
      <c r="F30" s="20">
        <v>0.6204050925925926</v>
      </c>
      <c r="G30" s="17">
        <f>IF(F30&gt;H$24,F30-H$24,F30+24-H$24)</f>
        <v>0.16207175925925926</v>
      </c>
      <c r="H30" s="18">
        <f>HOUR(G30)*60*60+MINUTE(G30)*60+SECOND(G30)</f>
        <v>14003</v>
      </c>
      <c r="I30" s="61">
        <v>0.89</v>
      </c>
      <c r="J30" s="18">
        <f>H30*I30</f>
        <v>12462.67</v>
      </c>
      <c r="K30" s="19">
        <f t="shared" si="8"/>
        <v>4</v>
      </c>
      <c r="L30" s="19">
        <f t="shared" si="8"/>
        <v>4</v>
      </c>
      <c r="M30" s="18">
        <f>H30*I30</f>
        <v>12462.67</v>
      </c>
      <c r="N30" s="19">
        <f t="shared" si="9"/>
        <v>4</v>
      </c>
      <c r="O30" s="19">
        <f t="shared" si="9"/>
        <v>4</v>
      </c>
    </row>
    <row r="31" spans="1:15" ht="17.25" customHeight="1">
      <c r="A31" s="2" t="s">
        <v>35</v>
      </c>
      <c r="B31" s="26"/>
      <c r="C31" s="26"/>
      <c r="D31" s="26"/>
      <c r="E31" s="4"/>
      <c r="F31" s="4"/>
      <c r="G31" s="8" t="s">
        <v>0</v>
      </c>
      <c r="H31" s="54">
        <v>0.4583333333333333</v>
      </c>
      <c r="I31" s="9"/>
      <c r="J31" s="10"/>
      <c r="K31" s="11"/>
      <c r="L31" s="4"/>
      <c r="M31" s="11"/>
      <c r="N31" s="11"/>
      <c r="O31" s="4"/>
    </row>
    <row r="32" spans="1:15" ht="12.75" customHeight="1">
      <c r="A32" s="6"/>
      <c r="B32" s="63" t="s">
        <v>62</v>
      </c>
      <c r="C32" s="63" t="s">
        <v>1</v>
      </c>
      <c r="D32" s="106" t="s">
        <v>2</v>
      </c>
      <c r="E32" s="106" t="s">
        <v>47</v>
      </c>
      <c r="F32" s="12" t="s">
        <v>3</v>
      </c>
      <c r="G32" s="46" t="s">
        <v>4</v>
      </c>
      <c r="H32" s="47"/>
      <c r="I32" s="108" t="s">
        <v>36</v>
      </c>
      <c r="J32" s="43" t="s">
        <v>6</v>
      </c>
      <c r="K32" s="44"/>
      <c r="L32" s="45"/>
      <c r="M32" s="43" t="s">
        <v>7</v>
      </c>
      <c r="N32" s="44"/>
      <c r="O32" s="45"/>
    </row>
    <row r="33" spans="1:15" ht="12.75" customHeight="1">
      <c r="A33" s="6"/>
      <c r="B33" s="62" t="s">
        <v>8</v>
      </c>
      <c r="C33" s="62" t="s">
        <v>8</v>
      </c>
      <c r="D33" s="107"/>
      <c r="E33" s="107"/>
      <c r="F33" s="38" t="s">
        <v>9</v>
      </c>
      <c r="G33" s="13" t="s">
        <v>9</v>
      </c>
      <c r="H33" s="14" t="s">
        <v>10</v>
      </c>
      <c r="I33" s="109"/>
      <c r="J33" s="15" t="s">
        <v>11</v>
      </c>
      <c r="K33" s="15" t="s">
        <v>12</v>
      </c>
      <c r="L33" s="16" t="s">
        <v>13</v>
      </c>
      <c r="M33" s="15" t="s">
        <v>11</v>
      </c>
      <c r="N33" s="15" t="s">
        <v>12</v>
      </c>
      <c r="O33" s="16" t="s">
        <v>13</v>
      </c>
    </row>
    <row r="34" spans="1:15" ht="15" customHeight="1">
      <c r="A34" s="6"/>
      <c r="B34" s="99">
        <v>18</v>
      </c>
      <c r="C34" s="98">
        <v>454</v>
      </c>
      <c r="D34" s="98" t="s">
        <v>63</v>
      </c>
      <c r="E34" s="98" t="s">
        <v>64</v>
      </c>
      <c r="F34" s="20">
        <v>0.6003472222222223</v>
      </c>
      <c r="G34" s="17">
        <f>IF(F34&gt;H$31,F34-H$31,F34+24-H$31)</f>
        <v>0.14201388888888894</v>
      </c>
      <c r="H34" s="18">
        <f>HOUR(G34)*60*60+MINUTE(G34)*60+SECOND(G34)</f>
        <v>12270</v>
      </c>
      <c r="I34" s="86">
        <v>1.025</v>
      </c>
      <c r="J34" s="18">
        <f>H34*I34</f>
        <v>12576.749999999998</v>
      </c>
      <c r="K34" s="19">
        <f>RANK(J34,J$34:J$36,1)</f>
        <v>1</v>
      </c>
      <c r="L34" s="19">
        <f>RANK(K34,K$34:K$36,1)</f>
        <v>1</v>
      </c>
      <c r="M34" s="18">
        <f>H34*I34</f>
        <v>12576.749999999998</v>
      </c>
      <c r="N34" s="19">
        <f>RANK(M34,M$34:M$36,1)</f>
        <v>1</v>
      </c>
      <c r="O34" s="19">
        <f>RANK(N34,N$34:N$36,1)</f>
        <v>1</v>
      </c>
    </row>
    <row r="35" spans="1:15" ht="15" customHeight="1">
      <c r="A35" s="6"/>
      <c r="B35" s="99">
        <v>19</v>
      </c>
      <c r="C35" s="99">
        <v>2308</v>
      </c>
      <c r="D35" s="98" t="s">
        <v>37</v>
      </c>
      <c r="E35" s="98" t="s">
        <v>38</v>
      </c>
      <c r="F35" s="20">
        <v>0.6449768518518518</v>
      </c>
      <c r="G35" s="17">
        <f>IF(F35&gt;H$31,F35-H$31,F35+24-H$31)</f>
        <v>0.18664351851851851</v>
      </c>
      <c r="H35" s="18">
        <f>HOUR(G35)*60*60+MINUTE(G35)*60+SECOND(G35)</f>
        <v>16126</v>
      </c>
      <c r="I35" s="86">
        <v>1.015</v>
      </c>
      <c r="J35" s="18">
        <f>H35*I35</f>
        <v>16367.889999999998</v>
      </c>
      <c r="K35" s="19">
        <f>RANK(J35,J$34:J$36,1)</f>
        <v>2</v>
      </c>
      <c r="L35" s="19">
        <f>RANK(K35,K$34:K$36,1)</f>
        <v>2</v>
      </c>
      <c r="M35" s="18">
        <f>H35*I35</f>
        <v>16367.889999999998</v>
      </c>
      <c r="N35" s="19">
        <f>RANK(M35,M$34:M$36,1)</f>
        <v>2</v>
      </c>
      <c r="O35" s="19">
        <f>RANK(N35,N$34:N$36,1)</f>
        <v>2</v>
      </c>
    </row>
    <row r="36" spans="1:15" ht="15" customHeight="1">
      <c r="A36" s="6"/>
      <c r="B36" s="99">
        <v>20</v>
      </c>
      <c r="C36" s="98">
        <v>1555</v>
      </c>
      <c r="D36" s="98" t="s">
        <v>73</v>
      </c>
      <c r="E36" s="98" t="s">
        <v>65</v>
      </c>
      <c r="F36" s="20" t="s">
        <v>74</v>
      </c>
      <c r="G36" s="17"/>
      <c r="H36" s="18"/>
      <c r="I36" s="86">
        <v>1.153</v>
      </c>
      <c r="J36" s="18" t="s">
        <v>74</v>
      </c>
      <c r="K36" s="19" t="s">
        <v>75</v>
      </c>
      <c r="L36" s="19">
        <v>4</v>
      </c>
      <c r="M36" s="18" t="s">
        <v>74</v>
      </c>
      <c r="N36" s="19"/>
      <c r="O36" s="19">
        <v>4</v>
      </c>
    </row>
    <row r="37" spans="1:15" ht="15" customHeight="1">
      <c r="A37" s="6"/>
      <c r="B37" s="78" t="s">
        <v>39</v>
      </c>
      <c r="C37" s="51"/>
      <c r="D37" s="51"/>
      <c r="E37" s="51"/>
      <c r="F37" s="21"/>
      <c r="G37" s="22"/>
      <c r="H37" s="23"/>
      <c r="I37" s="52"/>
      <c r="J37" s="23"/>
      <c r="K37" s="24"/>
      <c r="L37" s="24"/>
      <c r="M37" s="23"/>
      <c r="N37" s="24"/>
      <c r="O37" s="24"/>
    </row>
    <row r="38" spans="1:16" s="5" customFormat="1" ht="15" customHeight="1">
      <c r="A38" s="31"/>
      <c r="C38" s="49"/>
      <c r="D38" s="49"/>
      <c r="E38" s="3"/>
      <c r="F38" s="32"/>
      <c r="G38" s="33"/>
      <c r="H38" s="34"/>
      <c r="I38" s="35"/>
      <c r="J38" s="37"/>
      <c r="K38" s="35"/>
      <c r="L38" s="36"/>
      <c r="M38" s="25" t="s">
        <v>14</v>
      </c>
      <c r="N38" s="35"/>
      <c r="O38" s="36"/>
      <c r="P38" s="42"/>
    </row>
    <row r="39" spans="4:13" ht="15" customHeight="1">
      <c r="D39" s="41" t="s">
        <v>15</v>
      </c>
      <c r="M39" s="36" t="s">
        <v>76</v>
      </c>
    </row>
    <row r="40" spans="1:15" ht="12.75">
      <c r="A40" s="6"/>
      <c r="C40" s="26"/>
      <c r="D40" s="26"/>
      <c r="F40" s="21"/>
      <c r="G40" s="22"/>
      <c r="H40" s="23"/>
      <c r="I40" s="30"/>
      <c r="J40" s="23"/>
      <c r="K40" s="24"/>
      <c r="L40" s="24"/>
      <c r="M40" s="25"/>
      <c r="N40" s="24"/>
      <c r="O40" s="24"/>
    </row>
  </sheetData>
  <sheetProtection/>
  <mergeCells count="12">
    <mergeCell ref="D32:D33"/>
    <mergeCell ref="E32:E33"/>
    <mergeCell ref="I32:I33"/>
    <mergeCell ref="I5:I6"/>
    <mergeCell ref="E5:E6"/>
    <mergeCell ref="D25:D26"/>
    <mergeCell ref="D5:D6"/>
    <mergeCell ref="E25:E26"/>
    <mergeCell ref="I25:I26"/>
    <mergeCell ref="I14:I15"/>
    <mergeCell ref="D14:D15"/>
    <mergeCell ref="E14:E15"/>
  </mergeCells>
  <printOptions/>
  <pageMargins left="0.35433070866141736" right="0" top="0.3937007874015748" bottom="0" header="0" footer="0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3">
      <selection activeCell="E40" sqref="E40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9.28125" style="0" customWidth="1"/>
    <col min="4" max="4" width="29.8515625" style="0" customWidth="1"/>
    <col min="5" max="5" width="30.28125" style="0" customWidth="1"/>
    <col min="6" max="6" width="8.28125" style="40" customWidth="1"/>
    <col min="7" max="7" width="9.421875" style="0" customWidth="1"/>
    <col min="8" max="8" width="6.8515625" style="53" customWidth="1"/>
    <col min="9" max="9" width="5.7109375" style="0" customWidth="1"/>
    <col min="10" max="10" width="8.00390625" style="0" customWidth="1"/>
    <col min="11" max="11" width="4.28125" style="0" customWidth="1"/>
    <col min="12" max="12" width="4.8515625" style="0" customWidth="1"/>
    <col min="13" max="13" width="8.00390625" style="0" customWidth="1"/>
    <col min="14" max="14" width="4.28125" style="0" customWidth="1"/>
    <col min="15" max="15" width="4.8515625" style="0" customWidth="1"/>
  </cols>
  <sheetData>
    <row r="1" spans="1:15" ht="13.5" customHeight="1">
      <c r="A1" s="6"/>
      <c r="F1" s="50" t="s">
        <v>40</v>
      </c>
      <c r="G1" s="6"/>
      <c r="I1" s="7"/>
      <c r="J1" s="7"/>
      <c r="K1" s="7"/>
      <c r="L1" s="7"/>
      <c r="M1" s="7"/>
      <c r="N1" s="7"/>
      <c r="O1" s="7"/>
    </row>
    <row r="2" spans="1:15" ht="12.75">
      <c r="A2" s="6"/>
      <c r="F2" s="39" t="s">
        <v>67</v>
      </c>
      <c r="G2" s="6"/>
      <c r="I2" s="7"/>
      <c r="J2" s="7"/>
      <c r="K2" s="7"/>
      <c r="L2" s="7"/>
      <c r="M2" s="7"/>
      <c r="N2" s="7"/>
      <c r="O2" s="7"/>
    </row>
    <row r="3" spans="1:15" ht="12.75">
      <c r="A3" s="6"/>
      <c r="F3" s="39" t="s">
        <v>26</v>
      </c>
      <c r="G3" s="6"/>
      <c r="I3" s="7"/>
      <c r="J3" s="7"/>
      <c r="K3" s="7"/>
      <c r="L3" s="7"/>
      <c r="M3" s="7"/>
      <c r="N3" s="7"/>
      <c r="O3" s="7"/>
    </row>
    <row r="4" spans="1:15" ht="18" customHeight="1">
      <c r="A4" s="2" t="s">
        <v>16</v>
      </c>
      <c r="E4" s="4"/>
      <c r="F4" s="4"/>
      <c r="G4" s="8" t="s">
        <v>0</v>
      </c>
      <c r="H4" s="54">
        <v>0.4583333333333333</v>
      </c>
      <c r="I4" s="9"/>
      <c r="J4" s="10"/>
      <c r="K4" s="11"/>
      <c r="L4" s="4"/>
      <c r="M4" s="11"/>
      <c r="N4" s="11"/>
      <c r="O4" s="4"/>
    </row>
    <row r="5" spans="1:15" ht="12" customHeight="1">
      <c r="A5" s="6"/>
      <c r="B5" s="63" t="s">
        <v>62</v>
      </c>
      <c r="C5" s="63" t="s">
        <v>1</v>
      </c>
      <c r="D5" s="106" t="s">
        <v>2</v>
      </c>
      <c r="E5" s="106" t="s">
        <v>47</v>
      </c>
      <c r="F5" s="12" t="s">
        <v>3</v>
      </c>
      <c r="G5" s="46" t="s">
        <v>4</v>
      </c>
      <c r="H5" s="47"/>
      <c r="I5" s="104" t="s">
        <v>5</v>
      </c>
      <c r="J5" s="43" t="s">
        <v>6</v>
      </c>
      <c r="K5" s="44"/>
      <c r="L5" s="45"/>
      <c r="M5" s="43" t="s">
        <v>7</v>
      </c>
      <c r="N5" s="44"/>
      <c r="O5" s="45"/>
    </row>
    <row r="6" spans="1:15" ht="12" customHeight="1">
      <c r="A6" s="6"/>
      <c r="B6" s="62" t="s">
        <v>8</v>
      </c>
      <c r="C6" s="62" t="s">
        <v>8</v>
      </c>
      <c r="D6" s="107"/>
      <c r="E6" s="107"/>
      <c r="F6" s="38" t="s">
        <v>9</v>
      </c>
      <c r="G6" s="13" t="s">
        <v>9</v>
      </c>
      <c r="H6" s="14" t="s">
        <v>10</v>
      </c>
      <c r="I6" s="105"/>
      <c r="J6" s="15" t="s">
        <v>11</v>
      </c>
      <c r="K6" s="15" t="s">
        <v>12</v>
      </c>
      <c r="L6" s="16" t="s">
        <v>13</v>
      </c>
      <c r="M6" s="15" t="s">
        <v>11</v>
      </c>
      <c r="N6" s="15" t="s">
        <v>12</v>
      </c>
      <c r="O6" s="16" t="s">
        <v>13</v>
      </c>
    </row>
    <row r="7" spans="1:15" ht="15" customHeight="1">
      <c r="A7" s="6"/>
      <c r="B7" s="90">
        <v>4</v>
      </c>
      <c r="C7" s="90">
        <v>2040</v>
      </c>
      <c r="D7" s="90" t="s">
        <v>17</v>
      </c>
      <c r="E7" s="92" t="s">
        <v>18</v>
      </c>
      <c r="F7" s="1">
        <v>0.5090509259259259</v>
      </c>
      <c r="G7" s="17">
        <f>IF(F7&gt;H$4,F7-H$4,F7+24-H$4)</f>
        <v>0.05071759259259262</v>
      </c>
      <c r="H7" s="18">
        <f>HOUR(G7)*60*60+MINUTE(G7)*60+SECOND(G7)</f>
        <v>4382</v>
      </c>
      <c r="I7" s="56">
        <v>1.166</v>
      </c>
      <c r="J7" s="48">
        <f>H7*I7</f>
        <v>5109.411999999999</v>
      </c>
      <c r="K7" s="19">
        <f aca="true" t="shared" si="0" ref="K7:L11">RANK(J7,J$7:J$11,1)</f>
        <v>1</v>
      </c>
      <c r="L7" s="19">
        <f t="shared" si="0"/>
        <v>1</v>
      </c>
      <c r="M7" s="48">
        <f>H7*I7</f>
        <v>5109.411999999999</v>
      </c>
      <c r="N7" s="19">
        <f aca="true" t="shared" si="1" ref="N7:O11">RANK(M7,M$7:M$11,1)</f>
        <v>1</v>
      </c>
      <c r="O7" s="19">
        <f t="shared" si="1"/>
        <v>1</v>
      </c>
    </row>
    <row r="8" spans="1:15" ht="15" customHeight="1">
      <c r="A8" s="6"/>
      <c r="B8" s="90">
        <v>2</v>
      </c>
      <c r="C8" s="90">
        <v>480</v>
      </c>
      <c r="D8" s="90" t="s">
        <v>44</v>
      </c>
      <c r="E8" s="91" t="s">
        <v>68</v>
      </c>
      <c r="F8" s="1">
        <v>0.5095833333333334</v>
      </c>
      <c r="G8" s="17">
        <f>IF(F8&gt;H$4,F8-H$4,F8+24-H$4)</f>
        <v>0.05125000000000007</v>
      </c>
      <c r="H8" s="18">
        <f>HOUR(G8)*60*60+MINUTE(G8)*60+SECOND(G8)</f>
        <v>4428</v>
      </c>
      <c r="I8" s="55">
        <v>1.171</v>
      </c>
      <c r="J8" s="48">
        <f>H8*I8</f>
        <v>5185.188</v>
      </c>
      <c r="K8" s="19">
        <f t="shared" si="0"/>
        <v>2</v>
      </c>
      <c r="L8" s="19">
        <f t="shared" si="0"/>
        <v>2</v>
      </c>
      <c r="M8" s="48">
        <f>H8*I8</f>
        <v>5185.188</v>
      </c>
      <c r="N8" s="19">
        <f t="shared" si="1"/>
        <v>2</v>
      </c>
      <c r="O8" s="19">
        <f t="shared" si="1"/>
        <v>2</v>
      </c>
    </row>
    <row r="9" spans="1:15" ht="15" customHeight="1">
      <c r="A9" s="6"/>
      <c r="B9" s="90">
        <v>5</v>
      </c>
      <c r="C9" s="90" t="s">
        <v>31</v>
      </c>
      <c r="D9" s="90" t="s">
        <v>32</v>
      </c>
      <c r="E9" s="92" t="s">
        <v>33</v>
      </c>
      <c r="F9" s="1">
        <v>0.5130787037037037</v>
      </c>
      <c r="G9" s="17">
        <f>IF(F9&gt;H$4,F9-H$4,F9+24-H$4)</f>
        <v>0.05474537037037036</v>
      </c>
      <c r="H9" s="18">
        <f>HOUR(G9)*60*60+MINUTE(G9)*60+SECOND(G9)</f>
        <v>4730</v>
      </c>
      <c r="I9" s="56">
        <v>1.17</v>
      </c>
      <c r="J9" s="48">
        <f>H9*I9</f>
        <v>5534.099999999999</v>
      </c>
      <c r="K9" s="19">
        <f t="shared" si="0"/>
        <v>3</v>
      </c>
      <c r="L9" s="19">
        <f t="shared" si="0"/>
        <v>3</v>
      </c>
      <c r="M9" s="48">
        <f>H9*I9</f>
        <v>5534.099999999999</v>
      </c>
      <c r="N9" s="19">
        <f t="shared" si="1"/>
        <v>3</v>
      </c>
      <c r="O9" s="19">
        <f t="shared" si="1"/>
        <v>3</v>
      </c>
    </row>
    <row r="10" spans="1:15" ht="15" customHeight="1">
      <c r="A10" s="6"/>
      <c r="B10" s="90">
        <v>1</v>
      </c>
      <c r="C10" s="90">
        <v>1957</v>
      </c>
      <c r="D10" s="90" t="s">
        <v>77</v>
      </c>
      <c r="E10" s="90" t="s">
        <v>78</v>
      </c>
      <c r="F10" s="1">
        <v>0.5147916666666666</v>
      </c>
      <c r="G10" s="17">
        <f>IF(F10&gt;H$4,F10-H$4,F10+24-H$4)</f>
        <v>0.05645833333333333</v>
      </c>
      <c r="H10" s="18">
        <f>HOUR(G10)*60*60+MINUTE(G10)*60+SECOND(G10)</f>
        <v>4878</v>
      </c>
      <c r="I10" s="55">
        <v>1.167</v>
      </c>
      <c r="J10" s="18">
        <f>H10*I10</f>
        <v>5692.626</v>
      </c>
      <c r="K10" s="19">
        <f t="shared" si="0"/>
        <v>4</v>
      </c>
      <c r="L10" s="19">
        <f t="shared" si="0"/>
        <v>4</v>
      </c>
      <c r="M10" s="18">
        <f>H10*I10</f>
        <v>5692.626</v>
      </c>
      <c r="N10" s="19">
        <f t="shared" si="1"/>
        <v>4</v>
      </c>
      <c r="O10" s="19">
        <f t="shared" si="1"/>
        <v>4</v>
      </c>
    </row>
    <row r="11" spans="1:15" ht="15" customHeight="1">
      <c r="A11" s="6"/>
      <c r="B11" s="93">
        <v>3</v>
      </c>
      <c r="C11" s="93">
        <v>77777</v>
      </c>
      <c r="D11" s="90" t="s">
        <v>34</v>
      </c>
      <c r="E11" s="90" t="s">
        <v>43</v>
      </c>
      <c r="F11" s="28">
        <v>0.5178356481481482</v>
      </c>
      <c r="G11" s="17">
        <f>IF(F11&gt;H$4,F11-H$4,F11+24-H$4)</f>
        <v>0.05950231481481488</v>
      </c>
      <c r="H11" s="18">
        <f>HOUR(G11)*60*60+MINUTE(G11)*60+SECOND(G11)</f>
        <v>5141</v>
      </c>
      <c r="I11" s="55">
        <v>1.161</v>
      </c>
      <c r="J11" s="18">
        <f>H11*I11</f>
        <v>5968.701</v>
      </c>
      <c r="K11" s="19">
        <f t="shared" si="0"/>
        <v>5</v>
      </c>
      <c r="L11" s="19">
        <f t="shared" si="0"/>
        <v>5</v>
      </c>
      <c r="M11" s="18">
        <f>H11*I11</f>
        <v>5968.701</v>
      </c>
      <c r="N11" s="19">
        <f t="shared" si="1"/>
        <v>5</v>
      </c>
      <c r="O11" s="19">
        <f t="shared" si="1"/>
        <v>5</v>
      </c>
    </row>
    <row r="12" spans="1:15" ht="18" customHeight="1">
      <c r="A12" s="2" t="s">
        <v>41</v>
      </c>
      <c r="B12" s="26"/>
      <c r="C12" s="26"/>
      <c r="D12" s="26"/>
      <c r="E12" s="4"/>
      <c r="F12" s="4"/>
      <c r="G12" s="8" t="s">
        <v>0</v>
      </c>
      <c r="H12" s="54">
        <v>0.46527777777777773</v>
      </c>
      <c r="I12" s="9"/>
      <c r="J12" s="10"/>
      <c r="K12" s="11"/>
      <c r="L12" s="4"/>
      <c r="M12" s="11"/>
      <c r="N12" s="11"/>
      <c r="O12" s="4"/>
    </row>
    <row r="13" spans="1:15" ht="12" customHeight="1">
      <c r="A13" s="6"/>
      <c r="B13" s="63" t="s">
        <v>62</v>
      </c>
      <c r="C13" s="63" t="s">
        <v>1</v>
      </c>
      <c r="D13" s="106" t="s">
        <v>2</v>
      </c>
      <c r="E13" s="106" t="s">
        <v>47</v>
      </c>
      <c r="F13" s="12" t="s">
        <v>3</v>
      </c>
      <c r="G13" s="46" t="s">
        <v>4</v>
      </c>
      <c r="H13" s="47"/>
      <c r="I13" s="104" t="s">
        <v>5</v>
      </c>
      <c r="J13" s="43" t="s">
        <v>6</v>
      </c>
      <c r="K13" s="44"/>
      <c r="L13" s="45"/>
      <c r="M13" s="43" t="s">
        <v>7</v>
      </c>
      <c r="N13" s="44"/>
      <c r="O13" s="45"/>
    </row>
    <row r="14" spans="1:15" ht="12" customHeight="1">
      <c r="A14" s="6"/>
      <c r="B14" s="62" t="s">
        <v>8</v>
      </c>
      <c r="C14" s="62" t="s">
        <v>8</v>
      </c>
      <c r="D14" s="107"/>
      <c r="E14" s="107"/>
      <c r="F14" s="38" t="s">
        <v>9</v>
      </c>
      <c r="G14" s="13" t="s">
        <v>9</v>
      </c>
      <c r="H14" s="14" t="s">
        <v>10</v>
      </c>
      <c r="I14" s="105"/>
      <c r="J14" s="15" t="s">
        <v>11</v>
      </c>
      <c r="K14" s="15" t="s">
        <v>12</v>
      </c>
      <c r="L14" s="16" t="s">
        <v>13</v>
      </c>
      <c r="M14" s="15" t="s">
        <v>11</v>
      </c>
      <c r="N14" s="15" t="s">
        <v>12</v>
      </c>
      <c r="O14" s="16" t="s">
        <v>13</v>
      </c>
    </row>
    <row r="15" spans="1:15" ht="15" customHeight="1">
      <c r="A15" s="6"/>
      <c r="B15" s="94">
        <v>8</v>
      </c>
      <c r="C15" s="95">
        <v>2901</v>
      </c>
      <c r="D15" s="94" t="s">
        <v>22</v>
      </c>
      <c r="E15" s="91" t="s">
        <v>48</v>
      </c>
      <c r="F15" s="1">
        <v>0.5093402777777778</v>
      </c>
      <c r="G15" s="17">
        <f aca="true" t="shared" si="2" ref="G15:G22">IF(F15&gt;H$12,F15-H$12,F15+24-H$12)</f>
        <v>0.04406250000000006</v>
      </c>
      <c r="H15" s="18">
        <f aca="true" t="shared" si="3" ref="H15:H22">HOUR(G15)*60*60+MINUTE(G15)*60+SECOND(G15)</f>
        <v>3807</v>
      </c>
      <c r="I15" s="58">
        <v>0.984</v>
      </c>
      <c r="J15" s="18">
        <f aca="true" t="shared" si="4" ref="J15:J22">H15*I15</f>
        <v>3746.0879999999997</v>
      </c>
      <c r="K15" s="19">
        <f aca="true" t="shared" si="5" ref="K15:L22">RANK(J15,J$15:J$22,1)</f>
        <v>1</v>
      </c>
      <c r="L15" s="19">
        <f t="shared" si="5"/>
        <v>1</v>
      </c>
      <c r="M15" s="18">
        <f aca="true" t="shared" si="6" ref="M15:M22">H15*I15</f>
        <v>3746.0879999999997</v>
      </c>
      <c r="N15" s="19">
        <f aca="true" t="shared" si="7" ref="N15:O22">RANK(M15,M$15:M$22,1)</f>
        <v>1</v>
      </c>
      <c r="O15" s="19">
        <f t="shared" si="7"/>
        <v>1</v>
      </c>
    </row>
    <row r="16" spans="1:15" ht="15" customHeight="1">
      <c r="A16" s="6"/>
      <c r="B16" s="95">
        <v>7</v>
      </c>
      <c r="C16" s="95">
        <v>3470</v>
      </c>
      <c r="D16" s="94" t="s">
        <v>19</v>
      </c>
      <c r="E16" s="96" t="s">
        <v>69</v>
      </c>
      <c r="F16" s="1">
        <v>0.5088310185185185</v>
      </c>
      <c r="G16" s="17">
        <f t="shared" si="2"/>
        <v>0.043553240740740795</v>
      </c>
      <c r="H16" s="18">
        <f t="shared" si="3"/>
        <v>3763</v>
      </c>
      <c r="I16" s="59">
        <v>0.996</v>
      </c>
      <c r="J16" s="18">
        <f t="shared" si="4"/>
        <v>3747.948</v>
      </c>
      <c r="K16" s="19">
        <f t="shared" si="5"/>
        <v>2</v>
      </c>
      <c r="L16" s="19">
        <f t="shared" si="5"/>
        <v>2</v>
      </c>
      <c r="M16" s="18">
        <f t="shared" si="6"/>
        <v>3747.948</v>
      </c>
      <c r="N16" s="19">
        <f t="shared" si="7"/>
        <v>2</v>
      </c>
      <c r="O16" s="19">
        <f t="shared" si="7"/>
        <v>2</v>
      </c>
    </row>
    <row r="17" spans="1:15" ht="15" customHeight="1">
      <c r="A17" s="6"/>
      <c r="B17" s="95">
        <v>6</v>
      </c>
      <c r="C17" s="95">
        <v>532</v>
      </c>
      <c r="D17" s="94" t="s">
        <v>45</v>
      </c>
      <c r="E17" s="102" t="s">
        <v>46</v>
      </c>
      <c r="F17" s="1">
        <v>0.5132407407407408</v>
      </c>
      <c r="G17" s="17">
        <f t="shared" si="2"/>
        <v>0.04796296296296304</v>
      </c>
      <c r="H17" s="18">
        <f t="shared" si="3"/>
        <v>4144</v>
      </c>
      <c r="I17" s="59">
        <v>0.981</v>
      </c>
      <c r="J17" s="18">
        <f t="shared" si="4"/>
        <v>4065.264</v>
      </c>
      <c r="K17" s="19">
        <f t="shared" si="5"/>
        <v>3</v>
      </c>
      <c r="L17" s="19">
        <f t="shared" si="5"/>
        <v>3</v>
      </c>
      <c r="M17" s="18">
        <f t="shared" si="6"/>
        <v>4065.264</v>
      </c>
      <c r="N17" s="19">
        <f t="shared" si="7"/>
        <v>3</v>
      </c>
      <c r="O17" s="19">
        <f t="shared" si="7"/>
        <v>3</v>
      </c>
    </row>
    <row r="18" spans="1:15" ht="15" customHeight="1">
      <c r="A18" s="6"/>
      <c r="B18" s="95">
        <v>9</v>
      </c>
      <c r="C18" s="95">
        <v>1979</v>
      </c>
      <c r="D18" s="94" t="s">
        <v>20</v>
      </c>
      <c r="E18" s="96" t="s">
        <v>21</v>
      </c>
      <c r="F18" s="1">
        <v>0.5172800925925926</v>
      </c>
      <c r="G18" s="17">
        <f t="shared" si="2"/>
        <v>0.05200231481481482</v>
      </c>
      <c r="H18" s="18">
        <f t="shared" si="3"/>
        <v>4493</v>
      </c>
      <c r="I18" s="59">
        <v>0.988</v>
      </c>
      <c r="J18" s="18">
        <f t="shared" si="4"/>
        <v>4439.084</v>
      </c>
      <c r="K18" s="19">
        <f t="shared" si="5"/>
        <v>4</v>
      </c>
      <c r="L18" s="19">
        <f t="shared" si="5"/>
        <v>4</v>
      </c>
      <c r="M18" s="18">
        <f t="shared" si="6"/>
        <v>4439.084</v>
      </c>
      <c r="N18" s="19">
        <f t="shared" si="7"/>
        <v>4</v>
      </c>
      <c r="O18" s="19">
        <f t="shared" si="7"/>
        <v>4</v>
      </c>
    </row>
    <row r="19" spans="1:15" ht="15" customHeight="1">
      <c r="A19" s="6"/>
      <c r="B19" s="95">
        <v>13</v>
      </c>
      <c r="C19" s="94">
        <v>542</v>
      </c>
      <c r="D19" s="94" t="s">
        <v>54</v>
      </c>
      <c r="E19" s="91" t="s">
        <v>55</v>
      </c>
      <c r="F19" s="1">
        <v>0.5203356481481481</v>
      </c>
      <c r="G19" s="17">
        <f t="shared" si="2"/>
        <v>0.05505787037037041</v>
      </c>
      <c r="H19" s="18">
        <f t="shared" si="3"/>
        <v>4757</v>
      </c>
      <c r="I19" s="59">
        <v>0.988</v>
      </c>
      <c r="J19" s="18">
        <f t="shared" si="4"/>
        <v>4699.916</v>
      </c>
      <c r="K19" s="19">
        <f t="shared" si="5"/>
        <v>5</v>
      </c>
      <c r="L19" s="19">
        <f t="shared" si="5"/>
        <v>5</v>
      </c>
      <c r="M19" s="18">
        <f t="shared" si="6"/>
        <v>4699.916</v>
      </c>
      <c r="N19" s="19">
        <f t="shared" si="7"/>
        <v>5</v>
      </c>
      <c r="O19" s="19">
        <f t="shared" si="7"/>
        <v>5</v>
      </c>
    </row>
    <row r="20" spans="1:15" ht="15" customHeight="1">
      <c r="A20" s="6"/>
      <c r="B20" s="95">
        <v>10</v>
      </c>
      <c r="C20" s="97">
        <v>4141</v>
      </c>
      <c r="D20" s="95" t="s">
        <v>70</v>
      </c>
      <c r="E20" s="96" t="s">
        <v>49</v>
      </c>
      <c r="F20" s="1">
        <v>0.5217476851851852</v>
      </c>
      <c r="G20" s="17">
        <f t="shared" si="2"/>
        <v>0.05646990740740748</v>
      </c>
      <c r="H20" s="18">
        <f t="shared" si="3"/>
        <v>4879</v>
      </c>
      <c r="I20" s="59">
        <v>0.982</v>
      </c>
      <c r="J20" s="18">
        <f t="shared" si="4"/>
        <v>4791.178</v>
      </c>
      <c r="K20" s="19">
        <f t="shared" si="5"/>
        <v>6</v>
      </c>
      <c r="L20" s="19">
        <f t="shared" si="5"/>
        <v>6</v>
      </c>
      <c r="M20" s="18">
        <f t="shared" si="6"/>
        <v>4791.178</v>
      </c>
      <c r="N20" s="19">
        <f t="shared" si="7"/>
        <v>6</v>
      </c>
      <c r="O20" s="19">
        <f t="shared" si="7"/>
        <v>6</v>
      </c>
    </row>
    <row r="21" spans="1:15" ht="15" customHeight="1">
      <c r="A21" s="6"/>
      <c r="B21" s="95">
        <v>11</v>
      </c>
      <c r="C21" s="95">
        <v>696</v>
      </c>
      <c r="D21" s="94" t="s">
        <v>50</v>
      </c>
      <c r="E21" s="98" t="s">
        <v>51</v>
      </c>
      <c r="F21" s="1">
        <v>0.5216666666666666</v>
      </c>
      <c r="G21" s="17">
        <f t="shared" si="2"/>
        <v>0.05638888888888888</v>
      </c>
      <c r="H21" s="18">
        <f t="shared" si="3"/>
        <v>4872</v>
      </c>
      <c r="I21" s="57">
        <v>0.986</v>
      </c>
      <c r="J21" s="18">
        <f t="shared" si="4"/>
        <v>4803.792</v>
      </c>
      <c r="K21" s="19">
        <f t="shared" si="5"/>
        <v>7</v>
      </c>
      <c r="L21" s="19">
        <f t="shared" si="5"/>
        <v>7</v>
      </c>
      <c r="M21" s="18">
        <f t="shared" si="6"/>
        <v>4803.792</v>
      </c>
      <c r="N21" s="19">
        <f t="shared" si="7"/>
        <v>7</v>
      </c>
      <c r="O21" s="19">
        <f t="shared" si="7"/>
        <v>7</v>
      </c>
    </row>
    <row r="22" spans="1:15" ht="15" customHeight="1">
      <c r="A22" s="6"/>
      <c r="B22" s="95">
        <v>12</v>
      </c>
      <c r="C22" s="94">
        <v>275</v>
      </c>
      <c r="D22" s="94" t="s">
        <v>52</v>
      </c>
      <c r="E22" s="98" t="s">
        <v>53</v>
      </c>
      <c r="F22" s="28">
        <v>0.5218055555555555</v>
      </c>
      <c r="G22" s="17">
        <f t="shared" si="2"/>
        <v>0.05652777777777779</v>
      </c>
      <c r="H22" s="18">
        <f t="shared" si="3"/>
        <v>4884</v>
      </c>
      <c r="I22" s="58">
        <v>0.988</v>
      </c>
      <c r="J22" s="18">
        <f t="shared" si="4"/>
        <v>4825.392</v>
      </c>
      <c r="K22" s="19">
        <f t="shared" si="5"/>
        <v>8</v>
      </c>
      <c r="L22" s="19">
        <f t="shared" si="5"/>
        <v>8</v>
      </c>
      <c r="M22" s="18">
        <f t="shared" si="6"/>
        <v>4825.392</v>
      </c>
      <c r="N22" s="19">
        <f t="shared" si="7"/>
        <v>8</v>
      </c>
      <c r="O22" s="19">
        <f t="shared" si="7"/>
        <v>8</v>
      </c>
    </row>
    <row r="23" spans="1:15" ht="18" customHeight="1">
      <c r="A23" s="2" t="s">
        <v>42</v>
      </c>
      <c r="B23" s="26"/>
      <c r="C23" s="26"/>
      <c r="D23" s="26"/>
      <c r="E23" s="4"/>
      <c r="F23" s="4"/>
      <c r="G23" s="8" t="s">
        <v>0</v>
      </c>
      <c r="H23" s="54">
        <v>0.4618055555555556</v>
      </c>
      <c r="I23" s="9"/>
      <c r="J23" s="10"/>
      <c r="K23" s="11"/>
      <c r="L23" s="4"/>
      <c r="M23" s="11"/>
      <c r="N23" s="11"/>
      <c r="O23" s="4"/>
    </row>
    <row r="24" spans="1:15" ht="12.75" customHeight="1">
      <c r="A24" s="6"/>
      <c r="B24" s="63" t="s">
        <v>62</v>
      </c>
      <c r="C24" s="63" t="s">
        <v>1</v>
      </c>
      <c r="D24" s="106" t="s">
        <v>2</v>
      </c>
      <c r="E24" s="106" t="s">
        <v>47</v>
      </c>
      <c r="F24" s="12" t="s">
        <v>3</v>
      </c>
      <c r="G24" s="46" t="s">
        <v>4</v>
      </c>
      <c r="H24" s="47"/>
      <c r="I24" s="104" t="s">
        <v>5</v>
      </c>
      <c r="J24" s="43" t="s">
        <v>6</v>
      </c>
      <c r="K24" s="44"/>
      <c r="L24" s="45"/>
      <c r="M24" s="43" t="s">
        <v>7</v>
      </c>
      <c r="N24" s="44"/>
      <c r="O24" s="45"/>
    </row>
    <row r="25" spans="1:15" ht="12.75" customHeight="1">
      <c r="A25" s="6"/>
      <c r="B25" s="62" t="s">
        <v>8</v>
      </c>
      <c r="C25" s="62" t="s">
        <v>8</v>
      </c>
      <c r="D25" s="107"/>
      <c r="E25" s="107"/>
      <c r="F25" s="38" t="s">
        <v>9</v>
      </c>
      <c r="G25" s="13" t="s">
        <v>9</v>
      </c>
      <c r="H25" s="14" t="s">
        <v>10</v>
      </c>
      <c r="I25" s="105"/>
      <c r="J25" s="15" t="s">
        <v>11</v>
      </c>
      <c r="K25" s="15" t="s">
        <v>12</v>
      </c>
      <c r="L25" s="16" t="s">
        <v>13</v>
      </c>
      <c r="M25" s="15" t="s">
        <v>11</v>
      </c>
      <c r="N25" s="15" t="s">
        <v>12</v>
      </c>
      <c r="O25" s="16" t="s">
        <v>13</v>
      </c>
    </row>
    <row r="26" spans="1:15" ht="15" customHeight="1">
      <c r="A26" s="6"/>
      <c r="B26" s="94">
        <v>14</v>
      </c>
      <c r="C26" s="94">
        <v>348</v>
      </c>
      <c r="D26" s="94" t="s">
        <v>23</v>
      </c>
      <c r="E26" s="94" t="s">
        <v>56</v>
      </c>
      <c r="F26" s="20">
        <v>0.5134953703703703</v>
      </c>
      <c r="G26" s="17">
        <f>IF(F26&gt;H$23,F26-H$23,F26+24-H$23)</f>
        <v>0.051689814814814716</v>
      </c>
      <c r="H26" s="18">
        <f>HOUR(G26)*60*60+MINUTE(G26)*60+SECOND(G26)</f>
        <v>4466</v>
      </c>
      <c r="I26" s="60">
        <v>0.967</v>
      </c>
      <c r="J26" s="18">
        <f>H26*I26</f>
        <v>4318.622</v>
      </c>
      <c r="K26" s="19">
        <f aca="true" t="shared" si="8" ref="K26:L29">RANK(J26,J$26:J$29,1)</f>
        <v>1</v>
      </c>
      <c r="L26" s="19">
        <f t="shared" si="8"/>
        <v>1</v>
      </c>
      <c r="M26" s="18">
        <f>H26*I26</f>
        <v>4318.622</v>
      </c>
      <c r="N26" s="19">
        <f aca="true" t="shared" si="9" ref="N26:O29">RANK(M26,M$26:M$29,1)</f>
        <v>1</v>
      </c>
      <c r="O26" s="19">
        <f t="shared" si="9"/>
        <v>1</v>
      </c>
    </row>
    <row r="27" spans="1:15" ht="15" customHeight="1">
      <c r="A27" s="6"/>
      <c r="B27" s="94">
        <v>16</v>
      </c>
      <c r="C27" s="94">
        <v>21907</v>
      </c>
      <c r="D27" s="94" t="s">
        <v>58</v>
      </c>
      <c r="E27" s="94" t="s">
        <v>59</v>
      </c>
      <c r="F27" s="20">
        <v>0.5191203703703704</v>
      </c>
      <c r="G27" s="17">
        <f>IF(F27&gt;H$23,F27-H$23,F27+24-H$23)</f>
        <v>0.05731481481481482</v>
      </c>
      <c r="H27" s="18">
        <f>HOUR(G27)*60*60+MINUTE(G27)*60+SECOND(G27)</f>
        <v>4952</v>
      </c>
      <c r="I27" s="60">
        <v>0.954</v>
      </c>
      <c r="J27" s="18">
        <f>H27*I27</f>
        <v>4724.208</v>
      </c>
      <c r="K27" s="19">
        <f t="shared" si="8"/>
        <v>2</v>
      </c>
      <c r="L27" s="19">
        <f t="shared" si="8"/>
        <v>2</v>
      </c>
      <c r="M27" s="18">
        <f>H27*I27</f>
        <v>4724.208</v>
      </c>
      <c r="N27" s="19">
        <f t="shared" si="9"/>
        <v>2</v>
      </c>
      <c r="O27" s="19">
        <f t="shared" si="9"/>
        <v>2</v>
      </c>
    </row>
    <row r="28" spans="1:15" ht="15" customHeight="1">
      <c r="A28" s="6"/>
      <c r="B28" s="94">
        <v>15</v>
      </c>
      <c r="C28" s="94">
        <v>878</v>
      </c>
      <c r="D28" s="94" t="s">
        <v>24</v>
      </c>
      <c r="E28" s="94" t="s">
        <v>57</v>
      </c>
      <c r="F28" s="20">
        <v>0.5242939814814814</v>
      </c>
      <c r="G28" s="17">
        <f>IF(F28&gt;H$23,F28-H$23,F28+24-H$23)</f>
        <v>0.06248842592592585</v>
      </c>
      <c r="H28" s="18">
        <f>HOUR(G28)*60*60+MINUTE(G28)*60+SECOND(G28)</f>
        <v>5399</v>
      </c>
      <c r="I28" s="60">
        <v>0.927</v>
      </c>
      <c r="J28" s="18">
        <f>H28*I28</f>
        <v>5004.8730000000005</v>
      </c>
      <c r="K28" s="19">
        <f t="shared" si="8"/>
        <v>3</v>
      </c>
      <c r="L28" s="19">
        <f t="shared" si="8"/>
        <v>3</v>
      </c>
      <c r="M28" s="18">
        <f>H28*I28</f>
        <v>5004.8730000000005</v>
      </c>
      <c r="N28" s="19">
        <f t="shared" si="9"/>
        <v>3</v>
      </c>
      <c r="O28" s="19">
        <f t="shared" si="9"/>
        <v>3</v>
      </c>
    </row>
    <row r="29" spans="1:15" ht="15" customHeight="1">
      <c r="A29" s="6"/>
      <c r="B29" s="94">
        <v>17</v>
      </c>
      <c r="C29" s="94">
        <v>1408</v>
      </c>
      <c r="D29" s="94" t="s">
        <v>60</v>
      </c>
      <c r="E29" s="94" t="s">
        <v>61</v>
      </c>
      <c r="F29" s="20">
        <v>0.5299768518518518</v>
      </c>
      <c r="G29" s="17">
        <f>IF(F29&gt;H$23,F29-H$23,F29+24-H$23)</f>
        <v>0.06817129629629626</v>
      </c>
      <c r="H29" s="18">
        <f>HOUR(G29)*60*60+MINUTE(G29)*60+SECOND(G29)</f>
        <v>5890</v>
      </c>
      <c r="I29" s="61">
        <v>0.89</v>
      </c>
      <c r="J29" s="18">
        <f>H29*I29</f>
        <v>5242.1</v>
      </c>
      <c r="K29" s="19">
        <f t="shared" si="8"/>
        <v>4</v>
      </c>
      <c r="L29" s="19">
        <f t="shared" si="8"/>
        <v>4</v>
      </c>
      <c r="M29" s="18">
        <f>H29*I29</f>
        <v>5242.1</v>
      </c>
      <c r="N29" s="19">
        <f t="shared" si="9"/>
        <v>4</v>
      </c>
      <c r="O29" s="19">
        <f t="shared" si="9"/>
        <v>4</v>
      </c>
    </row>
    <row r="30" spans="1:15" ht="18" customHeight="1">
      <c r="A30" s="2" t="s">
        <v>35</v>
      </c>
      <c r="B30" s="26"/>
      <c r="C30" s="26"/>
      <c r="D30" s="26"/>
      <c r="E30" s="4"/>
      <c r="F30" s="4"/>
      <c r="G30" s="8" t="s">
        <v>0</v>
      </c>
      <c r="H30" s="54">
        <v>0.4618055555555556</v>
      </c>
      <c r="I30" s="9"/>
      <c r="J30" s="10"/>
      <c r="K30" s="11"/>
      <c r="L30" s="4"/>
      <c r="M30" s="11"/>
      <c r="N30" s="11"/>
      <c r="O30" s="4"/>
    </row>
    <row r="31" spans="1:15" ht="12.75" customHeight="1">
      <c r="A31" s="6"/>
      <c r="B31" s="63" t="s">
        <v>62</v>
      </c>
      <c r="C31" s="63" t="s">
        <v>1</v>
      </c>
      <c r="D31" s="106" t="s">
        <v>2</v>
      </c>
      <c r="E31" s="106" t="s">
        <v>47</v>
      </c>
      <c r="F31" s="12" t="s">
        <v>3</v>
      </c>
      <c r="G31" s="46" t="s">
        <v>4</v>
      </c>
      <c r="H31" s="47"/>
      <c r="I31" s="108" t="s">
        <v>36</v>
      </c>
      <c r="J31" s="43" t="s">
        <v>6</v>
      </c>
      <c r="K31" s="44"/>
      <c r="L31" s="45"/>
      <c r="M31" s="43" t="s">
        <v>7</v>
      </c>
      <c r="N31" s="44"/>
      <c r="O31" s="45"/>
    </row>
    <row r="32" spans="1:15" ht="12.75" customHeight="1">
      <c r="A32" s="6"/>
      <c r="B32" s="62" t="s">
        <v>8</v>
      </c>
      <c r="C32" s="62" t="s">
        <v>8</v>
      </c>
      <c r="D32" s="107"/>
      <c r="E32" s="107"/>
      <c r="F32" s="38" t="s">
        <v>9</v>
      </c>
      <c r="G32" s="13" t="s">
        <v>9</v>
      </c>
      <c r="H32" s="14" t="s">
        <v>10</v>
      </c>
      <c r="I32" s="109"/>
      <c r="J32" s="15" t="s">
        <v>11</v>
      </c>
      <c r="K32" s="15" t="s">
        <v>12</v>
      </c>
      <c r="L32" s="16" t="s">
        <v>13</v>
      </c>
      <c r="M32" s="15" t="s">
        <v>11</v>
      </c>
      <c r="N32" s="15" t="s">
        <v>12</v>
      </c>
      <c r="O32" s="16" t="s">
        <v>13</v>
      </c>
    </row>
    <row r="33" spans="1:15" ht="15" customHeight="1">
      <c r="A33" s="6"/>
      <c r="B33" s="99">
        <v>18</v>
      </c>
      <c r="C33" s="98">
        <v>454</v>
      </c>
      <c r="D33" s="98" t="s">
        <v>63</v>
      </c>
      <c r="E33" s="98" t="s">
        <v>64</v>
      </c>
      <c r="F33" s="20">
        <v>0.5225925925925926</v>
      </c>
      <c r="G33" s="17">
        <f>IF(F33&gt;H$30,F33-H$30,F33+24-H$30)</f>
        <v>0.06078703703703703</v>
      </c>
      <c r="H33" s="18">
        <f>HOUR(G33)*60*60+MINUTE(G33)*60+SECOND(G33)</f>
        <v>5252</v>
      </c>
      <c r="I33" s="86">
        <v>1.025</v>
      </c>
      <c r="J33" s="18">
        <f>H33*I33</f>
        <v>5383.299999999999</v>
      </c>
      <c r="K33" s="19">
        <f>RANK(J33,J$33:J$35,1)</f>
        <v>1</v>
      </c>
      <c r="L33" s="19">
        <f>RANK(K33,K$33:K$35,1)</f>
        <v>1</v>
      </c>
      <c r="M33" s="18">
        <f>H33*I33</f>
        <v>5383.299999999999</v>
      </c>
      <c r="N33" s="19">
        <f>RANK(M33,M$33:M$35,1)</f>
        <v>1</v>
      </c>
      <c r="O33" s="19">
        <f>RANK(N33,N$33:N$35,1)</f>
        <v>1</v>
      </c>
    </row>
    <row r="34" spans="1:15" ht="15" customHeight="1">
      <c r="A34" s="6"/>
      <c r="B34" s="99">
        <v>19</v>
      </c>
      <c r="C34" s="99">
        <v>2308</v>
      </c>
      <c r="D34" s="98" t="s">
        <v>37</v>
      </c>
      <c r="E34" s="98" t="s">
        <v>38</v>
      </c>
      <c r="F34" s="20">
        <v>0.554212962962963</v>
      </c>
      <c r="G34" s="17">
        <f>IF(F34&gt;H$30,F34-H$30,F34+24-H$30)</f>
        <v>0.09240740740740738</v>
      </c>
      <c r="H34" s="18">
        <f>HOUR(G34)*60*60+MINUTE(G34)*60+SECOND(G34)</f>
        <v>7984</v>
      </c>
      <c r="I34" s="86">
        <v>1.015</v>
      </c>
      <c r="J34" s="18">
        <f>H34*I34</f>
        <v>8103.759999999999</v>
      </c>
      <c r="K34" s="19">
        <f>RANK(J34,J$33:J$35,1)</f>
        <v>2</v>
      </c>
      <c r="L34" s="19">
        <f>RANK(K34,K$33:K$35,1)</f>
        <v>2</v>
      </c>
      <c r="M34" s="18">
        <f>H34*I34</f>
        <v>8103.759999999999</v>
      </c>
      <c r="N34" s="19">
        <f>RANK(M34,M$33:M$35,1)</f>
        <v>2</v>
      </c>
      <c r="O34" s="19">
        <f>RANK(N34,N$33:N$35,1)</f>
        <v>2</v>
      </c>
    </row>
    <row r="35" spans="1:15" ht="15" customHeight="1">
      <c r="A35" s="6"/>
      <c r="B35" s="99">
        <v>20</v>
      </c>
      <c r="C35" s="98">
        <v>1555</v>
      </c>
      <c r="D35" s="98" t="s">
        <v>73</v>
      </c>
      <c r="E35" s="98" t="s">
        <v>65</v>
      </c>
      <c r="F35" s="20" t="s">
        <v>74</v>
      </c>
      <c r="G35" s="17"/>
      <c r="H35" s="18"/>
      <c r="I35" s="86">
        <v>1.153</v>
      </c>
      <c r="J35" s="18" t="s">
        <v>74</v>
      </c>
      <c r="K35" s="19"/>
      <c r="L35" s="19">
        <v>4</v>
      </c>
      <c r="M35" s="18" t="s">
        <v>74</v>
      </c>
      <c r="N35" s="19"/>
      <c r="O35" s="19">
        <v>4</v>
      </c>
    </row>
    <row r="36" spans="1:15" ht="15" customHeight="1">
      <c r="A36" s="6"/>
      <c r="B36" s="78" t="s">
        <v>39</v>
      </c>
      <c r="C36" s="51"/>
      <c r="D36" s="51"/>
      <c r="E36" s="51"/>
      <c r="F36" s="21"/>
      <c r="G36" s="22"/>
      <c r="H36" s="23"/>
      <c r="I36" s="52"/>
      <c r="J36" s="23"/>
      <c r="K36" s="24"/>
      <c r="L36" s="24"/>
      <c r="M36" s="23"/>
      <c r="N36" s="24"/>
      <c r="O36" s="24"/>
    </row>
    <row r="37" spans="1:16" s="5" customFormat="1" ht="15" customHeight="1">
      <c r="A37" s="31"/>
      <c r="C37" s="49"/>
      <c r="D37" s="49"/>
      <c r="E37" s="3"/>
      <c r="F37" s="32"/>
      <c r="G37" s="33"/>
      <c r="H37" s="34"/>
      <c r="I37" s="35"/>
      <c r="J37" s="37"/>
      <c r="K37" s="35"/>
      <c r="L37" s="36"/>
      <c r="M37" s="25" t="s">
        <v>14</v>
      </c>
      <c r="N37" s="35"/>
      <c r="O37" s="36"/>
      <c r="P37" s="42"/>
    </row>
    <row r="38" spans="4:13" ht="15" customHeight="1">
      <c r="D38" s="41" t="s">
        <v>15</v>
      </c>
      <c r="M38" s="36" t="s">
        <v>81</v>
      </c>
    </row>
    <row r="39" spans="1:15" ht="12.75">
      <c r="A39" s="6"/>
      <c r="C39" s="26"/>
      <c r="D39" s="26"/>
      <c r="F39" s="21"/>
      <c r="G39" s="22"/>
      <c r="H39" s="23"/>
      <c r="I39" s="30"/>
      <c r="J39" s="23"/>
      <c r="K39" s="24"/>
      <c r="L39" s="24"/>
      <c r="M39" s="25"/>
      <c r="N39" s="24"/>
      <c r="O39" s="24"/>
    </row>
  </sheetData>
  <sheetProtection/>
  <mergeCells count="12">
    <mergeCell ref="D5:D6"/>
    <mergeCell ref="E5:E6"/>
    <mergeCell ref="I5:I6"/>
    <mergeCell ref="D13:D14"/>
    <mergeCell ref="E13:E14"/>
    <mergeCell ref="I13:I14"/>
    <mergeCell ref="D24:D25"/>
    <mergeCell ref="E24:E25"/>
    <mergeCell ref="I24:I25"/>
    <mergeCell ref="D31:D32"/>
    <mergeCell ref="E31:E32"/>
    <mergeCell ref="I31:I32"/>
  </mergeCells>
  <printOptions/>
  <pageMargins left="0.3937007874015748" right="0" top="0.35433070866141736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4">
      <selection activeCell="E39" sqref="E3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9.7109375" style="0" customWidth="1"/>
    <col min="4" max="4" width="29.57421875" style="0" customWidth="1"/>
    <col min="5" max="5" width="29.00390625" style="0" customWidth="1"/>
    <col min="6" max="6" width="8.28125" style="40" customWidth="1"/>
    <col min="7" max="7" width="9.421875" style="0" customWidth="1"/>
    <col min="8" max="8" width="6.8515625" style="53" customWidth="1"/>
    <col min="9" max="9" width="5.7109375" style="0" customWidth="1"/>
    <col min="10" max="10" width="8.00390625" style="0" customWidth="1"/>
    <col min="11" max="11" width="4.28125" style="0" customWidth="1"/>
    <col min="12" max="12" width="4.8515625" style="0" customWidth="1"/>
    <col min="13" max="13" width="8.00390625" style="0" customWidth="1"/>
    <col min="14" max="14" width="4.28125" style="0" customWidth="1"/>
    <col min="15" max="15" width="4.8515625" style="0" customWidth="1"/>
  </cols>
  <sheetData>
    <row r="1" spans="1:15" ht="13.5" customHeight="1">
      <c r="A1" s="6"/>
      <c r="F1" s="50" t="s">
        <v>40</v>
      </c>
      <c r="G1" s="6"/>
      <c r="I1" s="7"/>
      <c r="J1" s="7"/>
      <c r="K1" s="7"/>
      <c r="L1" s="7"/>
      <c r="M1" s="7"/>
      <c r="N1" s="7"/>
      <c r="O1" s="7"/>
    </row>
    <row r="2" spans="1:15" ht="12.75">
      <c r="A2" s="6"/>
      <c r="F2" s="39" t="s">
        <v>67</v>
      </c>
      <c r="G2" s="6"/>
      <c r="I2" s="7"/>
      <c r="J2" s="7"/>
      <c r="K2" s="7"/>
      <c r="L2" s="7"/>
      <c r="M2" s="7"/>
      <c r="N2" s="7"/>
      <c r="O2" s="7"/>
    </row>
    <row r="3" spans="1:15" ht="12.75">
      <c r="A3" s="6"/>
      <c r="F3" s="39" t="s">
        <v>30</v>
      </c>
      <c r="G3" s="6"/>
      <c r="I3" s="7"/>
      <c r="J3" s="7"/>
      <c r="K3" s="7"/>
      <c r="L3" s="7"/>
      <c r="M3" s="7"/>
      <c r="N3" s="7"/>
      <c r="O3" s="7"/>
    </row>
    <row r="4" spans="1:15" ht="18" customHeight="1">
      <c r="A4" s="2" t="s">
        <v>16</v>
      </c>
      <c r="E4" s="4"/>
      <c r="F4" s="4"/>
      <c r="G4" s="8" t="s">
        <v>0</v>
      </c>
      <c r="H4" s="54">
        <v>0.5625</v>
      </c>
      <c r="I4" s="9"/>
      <c r="J4" s="10"/>
      <c r="K4" s="11"/>
      <c r="L4" s="4"/>
      <c r="M4" s="11"/>
      <c r="N4" s="11"/>
      <c r="O4" s="4"/>
    </row>
    <row r="5" spans="1:15" ht="12" customHeight="1">
      <c r="A5" s="6"/>
      <c r="B5" s="63" t="s">
        <v>62</v>
      </c>
      <c r="C5" s="63" t="s">
        <v>1</v>
      </c>
      <c r="D5" s="106" t="s">
        <v>2</v>
      </c>
      <c r="E5" s="106" t="s">
        <v>47</v>
      </c>
      <c r="F5" s="12" t="s">
        <v>3</v>
      </c>
      <c r="G5" s="46" t="s">
        <v>4</v>
      </c>
      <c r="H5" s="47"/>
      <c r="I5" s="104" t="s">
        <v>5</v>
      </c>
      <c r="J5" s="43" t="s">
        <v>6</v>
      </c>
      <c r="K5" s="44"/>
      <c r="L5" s="45"/>
      <c r="M5" s="43" t="s">
        <v>7</v>
      </c>
      <c r="N5" s="44"/>
      <c r="O5" s="45"/>
    </row>
    <row r="6" spans="1:15" ht="12" customHeight="1">
      <c r="A6" s="6"/>
      <c r="B6" s="62" t="s">
        <v>8</v>
      </c>
      <c r="C6" s="62" t="s">
        <v>8</v>
      </c>
      <c r="D6" s="107"/>
      <c r="E6" s="107"/>
      <c r="F6" s="38" t="s">
        <v>9</v>
      </c>
      <c r="G6" s="13" t="s">
        <v>9</v>
      </c>
      <c r="H6" s="14" t="s">
        <v>10</v>
      </c>
      <c r="I6" s="105"/>
      <c r="J6" s="15" t="s">
        <v>11</v>
      </c>
      <c r="K6" s="15" t="s">
        <v>12</v>
      </c>
      <c r="L6" s="16" t="s">
        <v>13</v>
      </c>
      <c r="M6" s="15" t="s">
        <v>11</v>
      </c>
      <c r="N6" s="15" t="s">
        <v>12</v>
      </c>
      <c r="O6" s="16" t="s">
        <v>13</v>
      </c>
    </row>
    <row r="7" spans="1:15" ht="15" customHeight="1">
      <c r="A7" s="6"/>
      <c r="B7" s="90">
        <v>2</v>
      </c>
      <c r="C7" s="90">
        <v>480</v>
      </c>
      <c r="D7" s="90" t="s">
        <v>44</v>
      </c>
      <c r="E7" s="98" t="s">
        <v>68</v>
      </c>
      <c r="F7" s="1">
        <v>0.6118750000000001</v>
      </c>
      <c r="G7" s="17">
        <f>IF(F7&gt;H$4,F7-H$4,F7+24-H$4)</f>
        <v>0.04937500000000006</v>
      </c>
      <c r="H7" s="18">
        <f>HOUR(G7)*60*60+MINUTE(G7)*60+SECOND(G7)</f>
        <v>4266</v>
      </c>
      <c r="I7" s="55">
        <v>1.171</v>
      </c>
      <c r="J7" s="48">
        <f>H7*I7</f>
        <v>4995.486</v>
      </c>
      <c r="K7" s="19">
        <f aca="true" t="shared" si="0" ref="K7:L11">RANK(J7,J$7:J$11,1)</f>
        <v>1</v>
      </c>
      <c r="L7" s="19">
        <f t="shared" si="0"/>
        <v>1</v>
      </c>
      <c r="M7" s="48">
        <f>H7*I7</f>
        <v>4995.486</v>
      </c>
      <c r="N7" s="19">
        <f aca="true" t="shared" si="1" ref="N7:O11">RANK(M7,M$7:M$11,1)</f>
        <v>1</v>
      </c>
      <c r="O7" s="19">
        <f t="shared" si="1"/>
        <v>1</v>
      </c>
    </row>
    <row r="8" spans="1:15" ht="15" customHeight="1">
      <c r="A8" s="6"/>
      <c r="B8" s="90">
        <v>4</v>
      </c>
      <c r="C8" s="90">
        <v>2040</v>
      </c>
      <c r="D8" s="90" t="s">
        <v>17</v>
      </c>
      <c r="E8" s="101" t="s">
        <v>18</v>
      </c>
      <c r="F8" s="1">
        <v>0.6122685185185185</v>
      </c>
      <c r="G8" s="17">
        <f>IF(F8&gt;H$4,F8-H$4,F8+24-H$4)</f>
        <v>0.04976851851851849</v>
      </c>
      <c r="H8" s="18">
        <f>HOUR(G8)*60*60+MINUTE(G8)*60+SECOND(G8)</f>
        <v>4300</v>
      </c>
      <c r="I8" s="56">
        <v>1.166</v>
      </c>
      <c r="J8" s="48">
        <f>H8*I8</f>
        <v>5013.799999999999</v>
      </c>
      <c r="K8" s="19">
        <f t="shared" si="0"/>
        <v>2</v>
      </c>
      <c r="L8" s="19">
        <f t="shared" si="0"/>
        <v>2</v>
      </c>
      <c r="M8" s="48">
        <f>H8*I8</f>
        <v>5013.799999999999</v>
      </c>
      <c r="N8" s="19">
        <f t="shared" si="1"/>
        <v>2</v>
      </c>
      <c r="O8" s="19">
        <f t="shared" si="1"/>
        <v>2</v>
      </c>
    </row>
    <row r="9" spans="1:15" ht="15" customHeight="1">
      <c r="A9" s="6"/>
      <c r="B9" s="90">
        <v>5</v>
      </c>
      <c r="C9" s="90" t="s">
        <v>31</v>
      </c>
      <c r="D9" s="90" t="s">
        <v>32</v>
      </c>
      <c r="E9" s="92" t="s">
        <v>33</v>
      </c>
      <c r="F9" s="1">
        <v>0.6129282407407407</v>
      </c>
      <c r="G9" s="17">
        <f>IF(F9&gt;H$4,F9-H$4,F9+24-H$4)</f>
        <v>0.050428240740740704</v>
      </c>
      <c r="H9" s="18">
        <f>HOUR(G9)*60*60+MINUTE(G9)*60+SECOND(G9)</f>
        <v>4357</v>
      </c>
      <c r="I9" s="56">
        <v>1.17</v>
      </c>
      <c r="J9" s="48">
        <f>H9*I9</f>
        <v>5097.69</v>
      </c>
      <c r="K9" s="19">
        <f t="shared" si="0"/>
        <v>3</v>
      </c>
      <c r="L9" s="19">
        <f t="shared" si="0"/>
        <v>3</v>
      </c>
      <c r="M9" s="48">
        <f>H9*I9</f>
        <v>5097.69</v>
      </c>
      <c r="N9" s="19">
        <f t="shared" si="1"/>
        <v>3</v>
      </c>
      <c r="O9" s="19">
        <f t="shared" si="1"/>
        <v>3</v>
      </c>
    </row>
    <row r="10" spans="1:15" ht="15" customHeight="1">
      <c r="A10" s="6"/>
      <c r="B10" s="90">
        <v>1</v>
      </c>
      <c r="C10" s="90">
        <v>1957</v>
      </c>
      <c r="D10" s="90" t="s">
        <v>77</v>
      </c>
      <c r="E10" s="90" t="s">
        <v>78</v>
      </c>
      <c r="F10" s="1">
        <v>0.6134606481481482</v>
      </c>
      <c r="G10" s="17">
        <f>IF(F10&gt;H$4,F10-H$4,F10+24-H$4)</f>
        <v>0.05096064814814816</v>
      </c>
      <c r="H10" s="18">
        <f>HOUR(G10)*60*60+MINUTE(G10)*60+SECOND(G10)</f>
        <v>4403</v>
      </c>
      <c r="I10" s="55">
        <v>1.167</v>
      </c>
      <c r="J10" s="18">
        <f>H10*I10</f>
        <v>5138.301</v>
      </c>
      <c r="K10" s="19">
        <f t="shared" si="0"/>
        <v>4</v>
      </c>
      <c r="L10" s="19">
        <f t="shared" si="0"/>
        <v>4</v>
      </c>
      <c r="M10" s="18">
        <f>H10*I10</f>
        <v>5138.301</v>
      </c>
      <c r="N10" s="19">
        <f t="shared" si="1"/>
        <v>4</v>
      </c>
      <c r="O10" s="19">
        <f t="shared" si="1"/>
        <v>4</v>
      </c>
    </row>
    <row r="11" spans="1:15" ht="15" customHeight="1">
      <c r="A11" s="6"/>
      <c r="B11" s="93">
        <v>3</v>
      </c>
      <c r="C11" s="93">
        <v>77777</v>
      </c>
      <c r="D11" s="90" t="s">
        <v>34</v>
      </c>
      <c r="E11" s="90" t="s">
        <v>43</v>
      </c>
      <c r="F11" s="28">
        <v>0.6143171296296296</v>
      </c>
      <c r="G11" s="17">
        <f>IF(F11&gt;H$4,F11-H$4,F11+24-H$4)</f>
        <v>0.05181712962962959</v>
      </c>
      <c r="H11" s="18">
        <f>HOUR(G11)*60*60+MINUTE(G11)*60+SECOND(G11)</f>
        <v>4477</v>
      </c>
      <c r="I11" s="55">
        <v>1.161</v>
      </c>
      <c r="J11" s="18">
        <f>H11*I11</f>
        <v>5197.7970000000005</v>
      </c>
      <c r="K11" s="19">
        <f t="shared" si="0"/>
        <v>5</v>
      </c>
      <c r="L11" s="19">
        <f t="shared" si="0"/>
        <v>5</v>
      </c>
      <c r="M11" s="18">
        <f>H11*I11</f>
        <v>5197.7970000000005</v>
      </c>
      <c r="N11" s="19">
        <f t="shared" si="1"/>
        <v>5</v>
      </c>
      <c r="O11" s="19">
        <f t="shared" si="1"/>
        <v>5</v>
      </c>
    </row>
    <row r="12" spans="1:15" ht="15" customHeight="1">
      <c r="A12" s="6"/>
      <c r="B12" s="88"/>
      <c r="C12" s="88"/>
      <c r="D12" s="88"/>
      <c r="E12" s="88"/>
      <c r="F12" s="87"/>
      <c r="G12" s="22"/>
      <c r="H12" s="23"/>
      <c r="I12" s="89"/>
      <c r="J12" s="23"/>
      <c r="K12" s="24"/>
      <c r="L12" s="24"/>
      <c r="M12" s="23"/>
      <c r="N12" s="24"/>
      <c r="O12" s="24"/>
    </row>
    <row r="13" spans="1:15" ht="18" customHeight="1">
      <c r="A13" s="2" t="s">
        <v>41</v>
      </c>
      <c r="B13" s="26"/>
      <c r="C13" s="26"/>
      <c r="D13" s="26"/>
      <c r="E13" s="4"/>
      <c r="F13" s="4"/>
      <c r="G13" s="8" t="s">
        <v>0</v>
      </c>
      <c r="H13" s="54">
        <v>0.5694444444444444</v>
      </c>
      <c r="I13" s="9"/>
      <c r="J13" s="10"/>
      <c r="K13" s="11"/>
      <c r="L13" s="4"/>
      <c r="M13" s="11"/>
      <c r="N13" s="11"/>
      <c r="O13" s="4"/>
    </row>
    <row r="14" spans="1:15" ht="12" customHeight="1">
      <c r="A14" s="6"/>
      <c r="B14" s="63" t="s">
        <v>62</v>
      </c>
      <c r="C14" s="63" t="s">
        <v>1</v>
      </c>
      <c r="D14" s="106" t="s">
        <v>2</v>
      </c>
      <c r="E14" s="106" t="s">
        <v>47</v>
      </c>
      <c r="F14" s="12" t="s">
        <v>3</v>
      </c>
      <c r="G14" s="46" t="s">
        <v>4</v>
      </c>
      <c r="H14" s="47"/>
      <c r="I14" s="104" t="s">
        <v>5</v>
      </c>
      <c r="J14" s="43" t="s">
        <v>6</v>
      </c>
      <c r="K14" s="44"/>
      <c r="L14" s="45"/>
      <c r="M14" s="43" t="s">
        <v>7</v>
      </c>
      <c r="N14" s="44"/>
      <c r="O14" s="45"/>
    </row>
    <row r="15" spans="1:15" ht="12" customHeight="1">
      <c r="A15" s="6"/>
      <c r="B15" s="62" t="s">
        <v>8</v>
      </c>
      <c r="C15" s="62" t="s">
        <v>8</v>
      </c>
      <c r="D15" s="107"/>
      <c r="E15" s="107"/>
      <c r="F15" s="38" t="s">
        <v>9</v>
      </c>
      <c r="G15" s="13" t="s">
        <v>9</v>
      </c>
      <c r="H15" s="14" t="s">
        <v>10</v>
      </c>
      <c r="I15" s="105"/>
      <c r="J15" s="15" t="s">
        <v>11</v>
      </c>
      <c r="K15" s="15" t="s">
        <v>12</v>
      </c>
      <c r="L15" s="16" t="s">
        <v>13</v>
      </c>
      <c r="M15" s="15" t="s">
        <v>11</v>
      </c>
      <c r="N15" s="15" t="s">
        <v>12</v>
      </c>
      <c r="O15" s="16" t="s">
        <v>13</v>
      </c>
    </row>
    <row r="16" spans="1:15" ht="15" customHeight="1">
      <c r="A16" s="6"/>
      <c r="B16" s="94">
        <v>7</v>
      </c>
      <c r="C16" s="95">
        <v>3470</v>
      </c>
      <c r="D16" s="94" t="s">
        <v>19</v>
      </c>
      <c r="E16" s="91" t="s">
        <v>69</v>
      </c>
      <c r="F16" s="1">
        <v>0.6132638888888889</v>
      </c>
      <c r="G16" s="17">
        <f aca="true" t="shared" si="2" ref="G16:G23">IF(F16&gt;H$13,F16-H$13,F16+24-H$13)</f>
        <v>0.04381944444444452</v>
      </c>
      <c r="H16" s="18">
        <f aca="true" t="shared" si="3" ref="H16:H23">HOUR(G16)*60*60+MINUTE(G16)*60+SECOND(G16)</f>
        <v>3786</v>
      </c>
      <c r="I16" s="58">
        <v>0.996</v>
      </c>
      <c r="J16" s="18">
        <f aca="true" t="shared" si="4" ref="J16:J23">H16*I16</f>
        <v>3770.8559999999998</v>
      </c>
      <c r="K16" s="19">
        <f aca="true" t="shared" si="5" ref="K16:L23">RANK(J16,J$16:J$23,1)</f>
        <v>1</v>
      </c>
      <c r="L16" s="19">
        <f t="shared" si="5"/>
        <v>1</v>
      </c>
      <c r="M16" s="18">
        <f aca="true" t="shared" si="6" ref="M16:M23">H16*I16</f>
        <v>3770.8559999999998</v>
      </c>
      <c r="N16" s="19">
        <f aca="true" t="shared" si="7" ref="N16:O23">RANK(M16,M$16:M$23,1)</f>
        <v>1</v>
      </c>
      <c r="O16" s="19">
        <f t="shared" si="7"/>
        <v>1</v>
      </c>
    </row>
    <row r="17" spans="1:15" ht="15" customHeight="1">
      <c r="A17" s="6"/>
      <c r="B17" s="95">
        <v>8</v>
      </c>
      <c r="C17" s="95">
        <v>2901</v>
      </c>
      <c r="D17" s="94" t="s">
        <v>22</v>
      </c>
      <c r="E17" s="96" t="s">
        <v>48</v>
      </c>
      <c r="F17" s="1">
        <v>0.6140046296296297</v>
      </c>
      <c r="G17" s="17">
        <f t="shared" si="2"/>
        <v>0.04456018518518523</v>
      </c>
      <c r="H17" s="18">
        <f t="shared" si="3"/>
        <v>3850</v>
      </c>
      <c r="I17" s="59">
        <v>0.984</v>
      </c>
      <c r="J17" s="18">
        <f t="shared" si="4"/>
        <v>3788.4</v>
      </c>
      <c r="K17" s="19">
        <f t="shared" si="5"/>
        <v>2</v>
      </c>
      <c r="L17" s="19">
        <f t="shared" si="5"/>
        <v>2</v>
      </c>
      <c r="M17" s="18">
        <f t="shared" si="6"/>
        <v>3788.4</v>
      </c>
      <c r="N17" s="19">
        <f t="shared" si="7"/>
        <v>2</v>
      </c>
      <c r="O17" s="19">
        <f t="shared" si="7"/>
        <v>2</v>
      </c>
    </row>
    <row r="18" spans="1:15" ht="15" customHeight="1">
      <c r="A18" s="6"/>
      <c r="B18" s="95">
        <v>6</v>
      </c>
      <c r="C18" s="95">
        <v>532</v>
      </c>
      <c r="D18" s="94" t="s">
        <v>45</v>
      </c>
      <c r="E18" s="102" t="s">
        <v>46</v>
      </c>
      <c r="F18" s="1">
        <v>0.6142939814814815</v>
      </c>
      <c r="G18" s="17">
        <f t="shared" si="2"/>
        <v>0.04484953703703709</v>
      </c>
      <c r="H18" s="18">
        <f t="shared" si="3"/>
        <v>3875</v>
      </c>
      <c r="I18" s="59">
        <v>0.981</v>
      </c>
      <c r="J18" s="18">
        <f t="shared" si="4"/>
        <v>3801.375</v>
      </c>
      <c r="K18" s="19">
        <f t="shared" si="5"/>
        <v>3</v>
      </c>
      <c r="L18" s="19">
        <f t="shared" si="5"/>
        <v>3</v>
      </c>
      <c r="M18" s="18">
        <f t="shared" si="6"/>
        <v>3801.375</v>
      </c>
      <c r="N18" s="19">
        <f t="shared" si="7"/>
        <v>3</v>
      </c>
      <c r="O18" s="19">
        <f t="shared" si="7"/>
        <v>3</v>
      </c>
    </row>
    <row r="19" spans="1:15" ht="15" customHeight="1">
      <c r="A19" s="6"/>
      <c r="B19" s="95">
        <v>13</v>
      </c>
      <c r="C19" s="95">
        <v>542</v>
      </c>
      <c r="D19" s="94" t="s">
        <v>54</v>
      </c>
      <c r="E19" s="96" t="s">
        <v>55</v>
      </c>
      <c r="F19" s="1">
        <v>0.6149768518518518</v>
      </c>
      <c r="G19" s="17">
        <f t="shared" si="2"/>
        <v>0.04553240740740738</v>
      </c>
      <c r="H19" s="18">
        <f t="shared" si="3"/>
        <v>3934</v>
      </c>
      <c r="I19" s="59">
        <v>0.988</v>
      </c>
      <c r="J19" s="18">
        <f t="shared" si="4"/>
        <v>3886.792</v>
      </c>
      <c r="K19" s="19">
        <f t="shared" si="5"/>
        <v>4</v>
      </c>
      <c r="L19" s="19">
        <f t="shared" si="5"/>
        <v>4</v>
      </c>
      <c r="M19" s="18">
        <f t="shared" si="6"/>
        <v>3886.792</v>
      </c>
      <c r="N19" s="19">
        <f t="shared" si="7"/>
        <v>4</v>
      </c>
      <c r="O19" s="19">
        <f t="shared" si="7"/>
        <v>4</v>
      </c>
    </row>
    <row r="20" spans="1:15" ht="15" customHeight="1">
      <c r="A20" s="6"/>
      <c r="B20" s="95">
        <v>9</v>
      </c>
      <c r="C20" s="94">
        <v>1979</v>
      </c>
      <c r="D20" s="94" t="s">
        <v>20</v>
      </c>
      <c r="E20" s="91" t="s">
        <v>21</v>
      </c>
      <c r="F20" s="1">
        <v>0.6158796296296296</v>
      </c>
      <c r="G20" s="17">
        <f t="shared" si="2"/>
        <v>0.04643518518518519</v>
      </c>
      <c r="H20" s="18">
        <f t="shared" si="3"/>
        <v>4012</v>
      </c>
      <c r="I20" s="59">
        <v>0.988</v>
      </c>
      <c r="J20" s="18">
        <f t="shared" si="4"/>
        <v>3963.8559999999998</v>
      </c>
      <c r="K20" s="19">
        <f t="shared" si="5"/>
        <v>5</v>
      </c>
      <c r="L20" s="19">
        <f t="shared" si="5"/>
        <v>5</v>
      </c>
      <c r="M20" s="18">
        <f t="shared" si="6"/>
        <v>3963.8559999999998</v>
      </c>
      <c r="N20" s="19">
        <f t="shared" si="7"/>
        <v>5</v>
      </c>
      <c r="O20" s="19">
        <f t="shared" si="7"/>
        <v>5</v>
      </c>
    </row>
    <row r="21" spans="1:15" ht="15" customHeight="1">
      <c r="A21" s="6"/>
      <c r="B21" s="95">
        <v>12</v>
      </c>
      <c r="C21" s="97">
        <v>275</v>
      </c>
      <c r="D21" s="95" t="s">
        <v>52</v>
      </c>
      <c r="E21" s="96" t="s">
        <v>53</v>
      </c>
      <c r="F21" s="1">
        <v>0.6172337962962963</v>
      </c>
      <c r="G21" s="17">
        <f t="shared" si="2"/>
        <v>0.04778935185185185</v>
      </c>
      <c r="H21" s="18">
        <f t="shared" si="3"/>
        <v>4129</v>
      </c>
      <c r="I21" s="59">
        <v>0.988</v>
      </c>
      <c r="J21" s="18">
        <f t="shared" si="4"/>
        <v>4079.4519999999998</v>
      </c>
      <c r="K21" s="19">
        <f t="shared" si="5"/>
        <v>6</v>
      </c>
      <c r="L21" s="19">
        <f t="shared" si="5"/>
        <v>6</v>
      </c>
      <c r="M21" s="18">
        <f t="shared" si="6"/>
        <v>4079.4519999999998</v>
      </c>
      <c r="N21" s="19">
        <f t="shared" si="7"/>
        <v>6</v>
      </c>
      <c r="O21" s="19">
        <f t="shared" si="7"/>
        <v>6</v>
      </c>
    </row>
    <row r="22" spans="1:15" ht="15" customHeight="1">
      <c r="A22" s="6"/>
      <c r="B22" s="95">
        <v>10</v>
      </c>
      <c r="C22" s="95">
        <v>4141</v>
      </c>
      <c r="D22" s="94" t="s">
        <v>70</v>
      </c>
      <c r="E22" s="98" t="s">
        <v>49</v>
      </c>
      <c r="F22" s="1">
        <v>0.6177314814814815</v>
      </c>
      <c r="G22" s="17">
        <f t="shared" si="2"/>
        <v>0.04828703703703707</v>
      </c>
      <c r="H22" s="18">
        <f t="shared" si="3"/>
        <v>4172</v>
      </c>
      <c r="I22" s="59">
        <v>0.982</v>
      </c>
      <c r="J22" s="18">
        <f t="shared" si="4"/>
        <v>4096.9039999999995</v>
      </c>
      <c r="K22" s="19">
        <f t="shared" si="5"/>
        <v>7</v>
      </c>
      <c r="L22" s="19">
        <f t="shared" si="5"/>
        <v>7</v>
      </c>
      <c r="M22" s="18">
        <f t="shared" si="6"/>
        <v>4096.9039999999995</v>
      </c>
      <c r="N22" s="19">
        <f t="shared" si="7"/>
        <v>7</v>
      </c>
      <c r="O22" s="19">
        <f t="shared" si="7"/>
        <v>7</v>
      </c>
    </row>
    <row r="23" spans="1:15" ht="15" customHeight="1">
      <c r="A23" s="6"/>
      <c r="B23" s="95">
        <v>11</v>
      </c>
      <c r="C23" s="94">
        <v>696</v>
      </c>
      <c r="D23" s="94" t="s">
        <v>50</v>
      </c>
      <c r="E23" s="98" t="s">
        <v>51</v>
      </c>
      <c r="F23" s="28">
        <v>0.617974537037037</v>
      </c>
      <c r="G23" s="17">
        <f t="shared" si="2"/>
        <v>0.048530092592592555</v>
      </c>
      <c r="H23" s="18">
        <f t="shared" si="3"/>
        <v>4193</v>
      </c>
      <c r="I23" s="103">
        <v>0.986</v>
      </c>
      <c r="J23" s="18">
        <f t="shared" si="4"/>
        <v>4134.298</v>
      </c>
      <c r="K23" s="19">
        <f t="shared" si="5"/>
        <v>8</v>
      </c>
      <c r="L23" s="19">
        <f t="shared" si="5"/>
        <v>8</v>
      </c>
      <c r="M23" s="18">
        <f t="shared" si="6"/>
        <v>4134.298</v>
      </c>
      <c r="N23" s="19">
        <f t="shared" si="7"/>
        <v>8</v>
      </c>
      <c r="O23" s="19">
        <f t="shared" si="7"/>
        <v>8</v>
      </c>
    </row>
    <row r="24" spans="1:15" ht="18" customHeight="1">
      <c r="A24" s="2" t="s">
        <v>42</v>
      </c>
      <c r="B24" s="26"/>
      <c r="C24" s="26"/>
      <c r="D24" s="26"/>
      <c r="E24" s="4"/>
      <c r="F24" s="4"/>
      <c r="G24" s="8" t="s">
        <v>0</v>
      </c>
      <c r="H24" s="54">
        <v>0.5659722222222222</v>
      </c>
      <c r="I24" s="9"/>
      <c r="J24" s="10"/>
      <c r="K24" s="11"/>
      <c r="L24" s="4"/>
      <c r="M24" s="11"/>
      <c r="N24" s="11"/>
      <c r="O24" s="4"/>
    </row>
    <row r="25" spans="1:15" ht="12.75" customHeight="1">
      <c r="A25" s="6"/>
      <c r="B25" s="63" t="s">
        <v>62</v>
      </c>
      <c r="C25" s="63" t="s">
        <v>1</v>
      </c>
      <c r="D25" s="106" t="s">
        <v>2</v>
      </c>
      <c r="E25" s="106" t="s">
        <v>47</v>
      </c>
      <c r="F25" s="12" t="s">
        <v>3</v>
      </c>
      <c r="G25" s="46" t="s">
        <v>4</v>
      </c>
      <c r="H25" s="47"/>
      <c r="I25" s="104" t="s">
        <v>5</v>
      </c>
      <c r="J25" s="43" t="s">
        <v>6</v>
      </c>
      <c r="K25" s="44"/>
      <c r="L25" s="45"/>
      <c r="M25" s="43" t="s">
        <v>7</v>
      </c>
      <c r="N25" s="44"/>
      <c r="O25" s="45"/>
    </row>
    <row r="26" spans="1:15" ht="12.75" customHeight="1">
      <c r="A26" s="6"/>
      <c r="B26" s="62" t="s">
        <v>8</v>
      </c>
      <c r="C26" s="62" t="s">
        <v>8</v>
      </c>
      <c r="D26" s="107"/>
      <c r="E26" s="107"/>
      <c r="F26" s="38" t="s">
        <v>9</v>
      </c>
      <c r="G26" s="13" t="s">
        <v>9</v>
      </c>
      <c r="H26" s="14" t="s">
        <v>10</v>
      </c>
      <c r="I26" s="105"/>
      <c r="J26" s="15" t="s">
        <v>11</v>
      </c>
      <c r="K26" s="15" t="s">
        <v>12</v>
      </c>
      <c r="L26" s="16" t="s">
        <v>13</v>
      </c>
      <c r="M26" s="15" t="s">
        <v>11</v>
      </c>
      <c r="N26" s="15" t="s">
        <v>12</v>
      </c>
      <c r="O26" s="16" t="s">
        <v>13</v>
      </c>
    </row>
    <row r="27" spans="1:15" ht="15" customHeight="1">
      <c r="A27" s="6"/>
      <c r="B27" s="94">
        <v>16</v>
      </c>
      <c r="C27" s="94">
        <v>21907</v>
      </c>
      <c r="D27" s="94" t="s">
        <v>58</v>
      </c>
      <c r="E27" s="94" t="s">
        <v>59</v>
      </c>
      <c r="F27" s="20">
        <v>0.6138310185185185</v>
      </c>
      <c r="G27" s="17">
        <f>IF(F27&gt;H$24,F27-H$24,F27+24-H$24)</f>
        <v>0.0478587962962963</v>
      </c>
      <c r="H27" s="18">
        <f>HOUR(G27)*60*60+MINUTE(G27)*60+SECOND(G27)</f>
        <v>4135</v>
      </c>
      <c r="I27" s="60">
        <v>0.954</v>
      </c>
      <c r="J27" s="18">
        <f>H27*I27</f>
        <v>3944.79</v>
      </c>
      <c r="K27" s="19">
        <f aca="true" t="shared" si="8" ref="K27:L30">RANK(J27,J$27:J$30,1)</f>
        <v>1</v>
      </c>
      <c r="L27" s="19">
        <f t="shared" si="8"/>
        <v>1</v>
      </c>
      <c r="M27" s="18">
        <f>H27*I27</f>
        <v>3944.79</v>
      </c>
      <c r="N27" s="19">
        <f aca="true" t="shared" si="9" ref="N27:O30">RANK(M27,M$27:M$30,1)</f>
        <v>1</v>
      </c>
      <c r="O27" s="19">
        <f t="shared" si="9"/>
        <v>1</v>
      </c>
    </row>
    <row r="28" spans="1:15" ht="15" customHeight="1">
      <c r="A28" s="6"/>
      <c r="B28" s="94">
        <v>17</v>
      </c>
      <c r="C28" s="94">
        <v>1408</v>
      </c>
      <c r="D28" s="94" t="s">
        <v>60</v>
      </c>
      <c r="E28" s="94" t="s">
        <v>61</v>
      </c>
      <c r="F28" s="20">
        <v>0.6190625</v>
      </c>
      <c r="G28" s="17">
        <f>IF(F28&gt;H$24,F28-H$24,F28+24-H$24)</f>
        <v>0.05309027777777775</v>
      </c>
      <c r="H28" s="18">
        <f>HOUR(G28)*60*60+MINUTE(G28)*60+SECOND(G28)</f>
        <v>4587</v>
      </c>
      <c r="I28" s="61">
        <v>0.89</v>
      </c>
      <c r="J28" s="18">
        <f>H28*I28</f>
        <v>4082.43</v>
      </c>
      <c r="K28" s="19">
        <f t="shared" si="8"/>
        <v>2</v>
      </c>
      <c r="L28" s="19">
        <f t="shared" si="8"/>
        <v>2</v>
      </c>
      <c r="M28" s="18">
        <f>H28*I28</f>
        <v>4082.43</v>
      </c>
      <c r="N28" s="19">
        <f t="shared" si="9"/>
        <v>2</v>
      </c>
      <c r="O28" s="19">
        <f t="shared" si="9"/>
        <v>2</v>
      </c>
    </row>
    <row r="29" spans="1:15" ht="15" customHeight="1">
      <c r="A29" s="6"/>
      <c r="B29" s="94">
        <v>15</v>
      </c>
      <c r="C29" s="94">
        <v>878</v>
      </c>
      <c r="D29" s="94" t="s">
        <v>24</v>
      </c>
      <c r="E29" s="94" t="s">
        <v>57</v>
      </c>
      <c r="F29" s="20">
        <v>0.6178472222222222</v>
      </c>
      <c r="G29" s="17">
        <f>IF(F29&gt;H$24,F29-H$24,F29+24-H$24)</f>
        <v>0.051875000000000004</v>
      </c>
      <c r="H29" s="18">
        <f>HOUR(G29)*60*60+MINUTE(G29)*60+SECOND(G29)</f>
        <v>4482</v>
      </c>
      <c r="I29" s="60">
        <v>0.927</v>
      </c>
      <c r="J29" s="18">
        <f>H29*I29</f>
        <v>4154.814</v>
      </c>
      <c r="K29" s="19">
        <f t="shared" si="8"/>
        <v>3</v>
      </c>
      <c r="L29" s="19">
        <f t="shared" si="8"/>
        <v>3</v>
      </c>
      <c r="M29" s="18">
        <f>H29*I29</f>
        <v>4154.814</v>
      </c>
      <c r="N29" s="19">
        <f t="shared" si="9"/>
        <v>3</v>
      </c>
      <c r="O29" s="19">
        <f t="shared" si="9"/>
        <v>3</v>
      </c>
    </row>
    <row r="30" spans="1:15" ht="15" customHeight="1">
      <c r="A30" s="6"/>
      <c r="B30" s="94">
        <v>14</v>
      </c>
      <c r="C30" s="94">
        <v>348</v>
      </c>
      <c r="D30" s="94" t="s">
        <v>23</v>
      </c>
      <c r="E30" s="94" t="s">
        <v>56</v>
      </c>
      <c r="F30" s="20">
        <v>0.6158564814814814</v>
      </c>
      <c r="G30" s="17">
        <f>IF(F30&gt;H$24,F30-H$24,F30+24-H$24)</f>
        <v>0.04988425925925921</v>
      </c>
      <c r="H30" s="18">
        <f>HOUR(G30)*60*60+MINUTE(G30)*60+SECOND(G30)</f>
        <v>4310</v>
      </c>
      <c r="I30" s="60">
        <v>0.967</v>
      </c>
      <c r="J30" s="18">
        <f>H30*I30</f>
        <v>4167.7699999999995</v>
      </c>
      <c r="K30" s="19">
        <f t="shared" si="8"/>
        <v>4</v>
      </c>
      <c r="L30" s="19">
        <f t="shared" si="8"/>
        <v>4</v>
      </c>
      <c r="M30" s="18">
        <f>H30*I30</f>
        <v>4167.7699999999995</v>
      </c>
      <c r="N30" s="19">
        <f t="shared" si="9"/>
        <v>4</v>
      </c>
      <c r="O30" s="19">
        <f t="shared" si="9"/>
        <v>4</v>
      </c>
    </row>
    <row r="31" spans="1:15" ht="17.25" customHeight="1">
      <c r="A31" s="2" t="s">
        <v>35</v>
      </c>
      <c r="B31" s="26"/>
      <c r="C31" s="26"/>
      <c r="D31" s="26"/>
      <c r="E31" s="4"/>
      <c r="F31" s="4"/>
      <c r="G31" s="8" t="s">
        <v>0</v>
      </c>
      <c r="H31" s="54">
        <v>0.5659722222222222</v>
      </c>
      <c r="I31" s="9"/>
      <c r="J31" s="10"/>
      <c r="K31" s="11"/>
      <c r="L31" s="4"/>
      <c r="M31" s="11"/>
      <c r="N31" s="11"/>
      <c r="O31" s="4"/>
    </row>
    <row r="32" spans="1:15" ht="12.75" customHeight="1">
      <c r="A32" s="6"/>
      <c r="B32" s="63" t="s">
        <v>62</v>
      </c>
      <c r="C32" s="63" t="s">
        <v>1</v>
      </c>
      <c r="D32" s="106" t="s">
        <v>2</v>
      </c>
      <c r="E32" s="106" t="s">
        <v>47</v>
      </c>
      <c r="F32" s="12" t="s">
        <v>3</v>
      </c>
      <c r="G32" s="46" t="s">
        <v>4</v>
      </c>
      <c r="H32" s="47"/>
      <c r="I32" s="108" t="s">
        <v>36</v>
      </c>
      <c r="J32" s="43" t="s">
        <v>6</v>
      </c>
      <c r="K32" s="44"/>
      <c r="L32" s="45"/>
      <c r="M32" s="43" t="s">
        <v>7</v>
      </c>
      <c r="N32" s="44"/>
      <c r="O32" s="45"/>
    </row>
    <row r="33" spans="1:15" ht="12.75" customHeight="1">
      <c r="A33" s="6"/>
      <c r="B33" s="62" t="s">
        <v>8</v>
      </c>
      <c r="C33" s="62" t="s">
        <v>8</v>
      </c>
      <c r="D33" s="107"/>
      <c r="E33" s="107"/>
      <c r="F33" s="38" t="s">
        <v>9</v>
      </c>
      <c r="G33" s="13" t="s">
        <v>9</v>
      </c>
      <c r="H33" s="14" t="s">
        <v>10</v>
      </c>
      <c r="I33" s="109"/>
      <c r="J33" s="15" t="s">
        <v>11</v>
      </c>
      <c r="K33" s="15" t="s">
        <v>12</v>
      </c>
      <c r="L33" s="16" t="s">
        <v>13</v>
      </c>
      <c r="M33" s="15" t="s">
        <v>11</v>
      </c>
      <c r="N33" s="15" t="s">
        <v>12</v>
      </c>
      <c r="O33" s="16" t="s">
        <v>13</v>
      </c>
    </row>
    <row r="34" spans="1:15" ht="15" customHeight="1">
      <c r="A34" s="6"/>
      <c r="B34" s="99">
        <v>18</v>
      </c>
      <c r="C34" s="98">
        <v>454</v>
      </c>
      <c r="D34" s="98" t="s">
        <v>63</v>
      </c>
      <c r="E34" s="98" t="s">
        <v>64</v>
      </c>
      <c r="F34" s="20">
        <v>0.6183449074074074</v>
      </c>
      <c r="G34" s="17">
        <f>IF(F34&gt;H$31,F34-H$31,F34+24-H$31)</f>
        <v>0.05237268518518523</v>
      </c>
      <c r="H34" s="18">
        <f>HOUR(G34)*60*60+MINUTE(G34)*60+SECOND(G34)</f>
        <v>4525</v>
      </c>
      <c r="I34" s="86">
        <v>1.025</v>
      </c>
      <c r="J34" s="18">
        <f>H34*I34</f>
        <v>4638.125</v>
      </c>
      <c r="K34" s="19">
        <f>RANK(J34,J$34:J$36,1)</f>
        <v>1</v>
      </c>
      <c r="L34" s="19">
        <f>RANK(K34,K$34:K$36,1)</f>
        <v>1</v>
      </c>
      <c r="M34" s="18">
        <f>H34*I34</f>
        <v>4638.125</v>
      </c>
      <c r="N34" s="19">
        <f>RANK(M34,M$34:M$36,1)</f>
        <v>1</v>
      </c>
      <c r="O34" s="19">
        <f>RANK(N34,N$34:N$36,1)</f>
        <v>1</v>
      </c>
    </row>
    <row r="35" spans="1:15" ht="15" customHeight="1">
      <c r="A35" s="6"/>
      <c r="B35" s="99">
        <v>19</v>
      </c>
      <c r="C35" s="99">
        <v>2308</v>
      </c>
      <c r="D35" s="98" t="s">
        <v>37</v>
      </c>
      <c r="E35" s="98" t="s">
        <v>38</v>
      </c>
      <c r="F35" s="20">
        <v>0.6323032407407407</v>
      </c>
      <c r="G35" s="17">
        <f>IF(F35&gt;H$31,F35-H$31,F35+24-H$31)</f>
        <v>0.06633101851851853</v>
      </c>
      <c r="H35" s="18">
        <f>HOUR(G35)*60*60+MINUTE(G35)*60+SECOND(G35)</f>
        <v>5731</v>
      </c>
      <c r="I35" s="86">
        <v>1.015</v>
      </c>
      <c r="J35" s="18">
        <f>H35*I35</f>
        <v>5816.964999999999</v>
      </c>
      <c r="K35" s="19">
        <f>RANK(J35,J$34:J$36,1)</f>
        <v>2</v>
      </c>
      <c r="L35" s="19">
        <f>RANK(K35,K$34:K$36,1)</f>
        <v>2</v>
      </c>
      <c r="M35" s="18">
        <f>H35*I35</f>
        <v>5816.964999999999</v>
      </c>
      <c r="N35" s="19">
        <f>RANK(M35,M$34:M$36,1)</f>
        <v>2</v>
      </c>
      <c r="O35" s="19">
        <f>RANK(N35,N$34:N$36,1)</f>
        <v>2</v>
      </c>
    </row>
    <row r="36" spans="1:15" ht="15" customHeight="1">
      <c r="A36" s="6"/>
      <c r="B36" s="99">
        <v>20</v>
      </c>
      <c r="C36" s="98">
        <v>1555</v>
      </c>
      <c r="D36" s="98" t="s">
        <v>73</v>
      </c>
      <c r="E36" s="98" t="s">
        <v>65</v>
      </c>
      <c r="F36" s="20" t="s">
        <v>79</v>
      </c>
      <c r="G36" s="17" t="s">
        <v>75</v>
      </c>
      <c r="H36" s="18" t="s">
        <v>75</v>
      </c>
      <c r="I36" s="86">
        <v>1.153</v>
      </c>
      <c r="J36" s="18" t="s">
        <v>79</v>
      </c>
      <c r="K36" s="19" t="s">
        <v>75</v>
      </c>
      <c r="L36" s="19">
        <v>4</v>
      </c>
      <c r="M36" s="18" t="s">
        <v>79</v>
      </c>
      <c r="N36" s="19" t="s">
        <v>75</v>
      </c>
      <c r="O36" s="19">
        <v>4</v>
      </c>
    </row>
    <row r="37" spans="1:15" ht="15" customHeight="1">
      <c r="A37" s="6"/>
      <c r="B37" s="78" t="s">
        <v>39</v>
      </c>
      <c r="C37" s="51"/>
      <c r="D37" s="51"/>
      <c r="E37" s="51"/>
      <c r="F37" s="21"/>
      <c r="G37" s="22"/>
      <c r="H37" s="23"/>
      <c r="I37" s="52"/>
      <c r="J37" s="23"/>
      <c r="K37" s="24"/>
      <c r="L37" s="24"/>
      <c r="M37" s="23"/>
      <c r="N37" s="24"/>
      <c r="O37" s="24"/>
    </row>
    <row r="38" spans="1:16" s="5" customFormat="1" ht="15" customHeight="1">
      <c r="A38" s="31"/>
      <c r="C38" s="49"/>
      <c r="D38" s="49"/>
      <c r="E38" s="3"/>
      <c r="F38" s="32"/>
      <c r="G38" s="33"/>
      <c r="H38" s="34"/>
      <c r="I38" s="35"/>
      <c r="J38" s="37"/>
      <c r="K38" s="35"/>
      <c r="L38" s="36"/>
      <c r="M38" s="25" t="s">
        <v>14</v>
      </c>
      <c r="N38" s="35"/>
      <c r="O38" s="36"/>
      <c r="P38" s="42"/>
    </row>
    <row r="39" spans="4:13" ht="15" customHeight="1">
      <c r="D39" s="41" t="s">
        <v>15</v>
      </c>
      <c r="M39" s="36" t="s">
        <v>80</v>
      </c>
    </row>
    <row r="40" spans="1:15" ht="12.75">
      <c r="A40" s="6"/>
      <c r="C40" s="26"/>
      <c r="D40" s="26"/>
      <c r="F40" s="21"/>
      <c r="G40" s="22"/>
      <c r="H40" s="23"/>
      <c r="I40" s="30"/>
      <c r="J40" s="23"/>
      <c r="K40" s="24"/>
      <c r="L40" s="24"/>
      <c r="M40" s="25"/>
      <c r="N40" s="24"/>
      <c r="O40" s="24"/>
    </row>
  </sheetData>
  <sheetProtection/>
  <mergeCells count="12">
    <mergeCell ref="D5:D6"/>
    <mergeCell ref="E5:E6"/>
    <mergeCell ref="I5:I6"/>
    <mergeCell ref="D14:D15"/>
    <mergeCell ref="E14:E15"/>
    <mergeCell ref="I14:I15"/>
    <mergeCell ref="D25:D26"/>
    <mergeCell ref="E25:E26"/>
    <mergeCell ref="I25:I26"/>
    <mergeCell ref="D32:D33"/>
    <mergeCell ref="E32:E33"/>
    <mergeCell ref="I32:I33"/>
  </mergeCells>
  <printOptions/>
  <pageMargins left="0.3937007874015748" right="0" top="0.35433070866141736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E41" sqref="E41"/>
    </sheetView>
  </sheetViews>
  <sheetFormatPr defaultColWidth="9.140625" defaultRowHeight="12.75"/>
  <cols>
    <col min="1" max="1" width="5.8515625" style="0" customWidth="1"/>
    <col min="2" max="2" width="7.8515625" style="0" customWidth="1"/>
    <col min="3" max="3" width="11.57421875" style="0" customWidth="1"/>
    <col min="4" max="4" width="31.57421875" style="0" customWidth="1"/>
    <col min="5" max="5" width="30.28125" style="0" customWidth="1"/>
    <col min="6" max="8" width="10.7109375" style="64" customWidth="1"/>
    <col min="9" max="9" width="10.8515625" style="72" customWidth="1"/>
    <col min="10" max="10" width="5.28125" style="74" customWidth="1"/>
  </cols>
  <sheetData>
    <row r="1" ht="13.5">
      <c r="E1" s="50" t="s">
        <v>40</v>
      </c>
    </row>
    <row r="2" ht="12.75">
      <c r="E2" s="39" t="s">
        <v>71</v>
      </c>
    </row>
    <row r="3" ht="17.25" customHeight="1">
      <c r="E3" s="100" t="s">
        <v>72</v>
      </c>
    </row>
    <row r="4" spans="1:10" s="68" customFormat="1" ht="18" customHeight="1">
      <c r="A4" s="2" t="s">
        <v>16</v>
      </c>
      <c r="B4" s="65"/>
      <c r="C4" s="65"/>
      <c r="D4" s="65"/>
      <c r="E4" s="85"/>
      <c r="F4" s="66"/>
      <c r="G4" s="66"/>
      <c r="H4" s="66"/>
      <c r="I4" s="82"/>
      <c r="J4" s="67"/>
    </row>
    <row r="5" spans="1:10" s="69" customFormat="1" ht="11.25" customHeight="1">
      <c r="A5" s="75"/>
      <c r="B5" s="63" t="s">
        <v>62</v>
      </c>
      <c r="C5" s="63" t="s">
        <v>1</v>
      </c>
      <c r="D5" s="106" t="s">
        <v>2</v>
      </c>
      <c r="E5" s="106" t="s">
        <v>47</v>
      </c>
      <c r="F5" s="112" t="s">
        <v>25</v>
      </c>
      <c r="G5" s="112" t="s">
        <v>26</v>
      </c>
      <c r="H5" s="112" t="s">
        <v>30</v>
      </c>
      <c r="I5" s="81" t="s">
        <v>27</v>
      </c>
      <c r="J5" s="110" t="s">
        <v>28</v>
      </c>
    </row>
    <row r="6" spans="1:10" s="69" customFormat="1" ht="11.25" customHeight="1">
      <c r="A6" s="75"/>
      <c r="B6" s="62" t="s">
        <v>8</v>
      </c>
      <c r="C6" s="62" t="s">
        <v>8</v>
      </c>
      <c r="D6" s="107"/>
      <c r="E6" s="107"/>
      <c r="F6" s="113"/>
      <c r="G6" s="113"/>
      <c r="H6" s="113"/>
      <c r="I6" s="79" t="s">
        <v>29</v>
      </c>
      <c r="J6" s="111"/>
    </row>
    <row r="7" spans="1:10" ht="15" customHeight="1">
      <c r="A7" s="70"/>
      <c r="B7" s="90">
        <v>2</v>
      </c>
      <c r="C7" s="90">
        <v>480</v>
      </c>
      <c r="D7" s="90" t="s">
        <v>44</v>
      </c>
      <c r="E7" s="98" t="s">
        <v>68</v>
      </c>
      <c r="F7" s="27">
        <v>1</v>
      </c>
      <c r="G7" s="27">
        <v>2</v>
      </c>
      <c r="H7" s="27">
        <v>1</v>
      </c>
      <c r="I7" s="80">
        <f>SUM(F7:H7)</f>
        <v>4</v>
      </c>
      <c r="J7" s="73">
        <f>RANK(I7,I$7:I$11,1)</f>
        <v>1</v>
      </c>
    </row>
    <row r="8" spans="1:10" ht="15" customHeight="1">
      <c r="A8" s="70"/>
      <c r="B8" s="90">
        <v>4</v>
      </c>
      <c r="C8" s="90">
        <v>2040</v>
      </c>
      <c r="D8" s="90" t="s">
        <v>17</v>
      </c>
      <c r="E8" s="101" t="s">
        <v>18</v>
      </c>
      <c r="F8" s="27">
        <v>3</v>
      </c>
      <c r="G8" s="27">
        <v>1</v>
      </c>
      <c r="H8" s="27">
        <v>2</v>
      </c>
      <c r="I8" s="80">
        <f>SUM(F8:H8)</f>
        <v>6</v>
      </c>
      <c r="J8" s="73">
        <f>RANK(I8,I$7:I$11,1)</f>
        <v>2</v>
      </c>
    </row>
    <row r="9" spans="1:10" ht="15" customHeight="1">
      <c r="A9" s="70"/>
      <c r="B9" s="90">
        <v>5</v>
      </c>
      <c r="C9" s="90" t="s">
        <v>31</v>
      </c>
      <c r="D9" s="90" t="s">
        <v>32</v>
      </c>
      <c r="E9" s="92" t="s">
        <v>33</v>
      </c>
      <c r="F9" s="27">
        <v>2</v>
      </c>
      <c r="G9" s="27">
        <v>3</v>
      </c>
      <c r="H9" s="27">
        <v>3</v>
      </c>
      <c r="I9" s="80">
        <f>SUM(F9:H9)</f>
        <v>8</v>
      </c>
      <c r="J9" s="73">
        <f>RANK(I9,I$7:I$11,1)</f>
        <v>3</v>
      </c>
    </row>
    <row r="10" spans="1:10" ht="15" customHeight="1">
      <c r="A10" s="70"/>
      <c r="B10" s="90">
        <v>1</v>
      </c>
      <c r="C10" s="90">
        <v>1957</v>
      </c>
      <c r="D10" s="90" t="s">
        <v>77</v>
      </c>
      <c r="E10" s="90" t="s">
        <v>78</v>
      </c>
      <c r="F10" s="27">
        <v>4</v>
      </c>
      <c r="G10" s="27">
        <v>4</v>
      </c>
      <c r="H10" s="27">
        <v>4</v>
      </c>
      <c r="I10" s="80">
        <f>SUM(F10:H10)</f>
        <v>12</v>
      </c>
      <c r="J10" s="73">
        <f>RANK(I10,I$7:I$11,1)</f>
        <v>4</v>
      </c>
    </row>
    <row r="11" spans="1:10" ht="15" customHeight="1">
      <c r="A11" s="70"/>
      <c r="B11" s="93">
        <v>3</v>
      </c>
      <c r="C11" s="93">
        <v>77777</v>
      </c>
      <c r="D11" s="90" t="s">
        <v>34</v>
      </c>
      <c r="E11" s="90" t="s">
        <v>43</v>
      </c>
      <c r="F11" s="27">
        <v>5</v>
      </c>
      <c r="G11" s="27">
        <v>5</v>
      </c>
      <c r="H11" s="27">
        <v>5</v>
      </c>
      <c r="I11" s="80">
        <f>SUM(F11:H11)</f>
        <v>15</v>
      </c>
      <c r="J11" s="73">
        <f>RANK(I11,I$7:I$11,1)</f>
        <v>5</v>
      </c>
    </row>
    <row r="12" spans="1:10" s="68" customFormat="1" ht="18" customHeight="1">
      <c r="A12" s="2" t="s">
        <v>41</v>
      </c>
      <c r="B12" s="65"/>
      <c r="C12" s="65"/>
      <c r="D12" s="65"/>
      <c r="E12" s="65"/>
      <c r="F12" s="66"/>
      <c r="G12" s="66"/>
      <c r="H12" s="66"/>
      <c r="I12" s="82"/>
      <c r="J12" s="67"/>
    </row>
    <row r="13" spans="1:10" s="69" customFormat="1" ht="11.25" customHeight="1">
      <c r="A13" s="76"/>
      <c r="B13" s="63" t="s">
        <v>62</v>
      </c>
      <c r="C13" s="63" t="s">
        <v>1</v>
      </c>
      <c r="D13" s="106" t="s">
        <v>2</v>
      </c>
      <c r="E13" s="106" t="s">
        <v>47</v>
      </c>
      <c r="F13" s="112" t="s">
        <v>25</v>
      </c>
      <c r="G13" s="112" t="s">
        <v>26</v>
      </c>
      <c r="H13" s="112" t="s">
        <v>30</v>
      </c>
      <c r="I13" s="81" t="s">
        <v>27</v>
      </c>
      <c r="J13" s="110" t="s">
        <v>28</v>
      </c>
    </row>
    <row r="14" spans="1:10" s="69" customFormat="1" ht="11.25" customHeight="1">
      <c r="A14" s="76"/>
      <c r="B14" s="62" t="s">
        <v>8</v>
      </c>
      <c r="C14" s="62" t="s">
        <v>8</v>
      </c>
      <c r="D14" s="107"/>
      <c r="E14" s="107"/>
      <c r="F14" s="113"/>
      <c r="G14" s="113"/>
      <c r="H14" s="113"/>
      <c r="I14" s="79" t="s">
        <v>29</v>
      </c>
      <c r="J14" s="111"/>
    </row>
    <row r="15" spans="1:10" ht="15" customHeight="1">
      <c r="A15" s="71"/>
      <c r="B15" s="94">
        <v>8</v>
      </c>
      <c r="C15" s="95">
        <v>2901</v>
      </c>
      <c r="D15" s="94" t="s">
        <v>22</v>
      </c>
      <c r="E15" s="91" t="s">
        <v>48</v>
      </c>
      <c r="F15" s="27">
        <v>4</v>
      </c>
      <c r="G15" s="27">
        <v>1</v>
      </c>
      <c r="H15" s="27">
        <v>2</v>
      </c>
      <c r="I15" s="80">
        <f aca="true" t="shared" si="0" ref="I15:I22">SUM(F15:H15)</f>
        <v>7</v>
      </c>
      <c r="J15" s="73">
        <f aca="true" t="shared" si="1" ref="J15:J22">RANK(I15,I$15:I$22,1)</f>
        <v>1</v>
      </c>
    </row>
    <row r="16" spans="1:10" ht="15" customHeight="1">
      <c r="A16" s="71"/>
      <c r="B16" s="95">
        <v>6</v>
      </c>
      <c r="C16" s="95">
        <v>532</v>
      </c>
      <c r="D16" s="94" t="s">
        <v>45</v>
      </c>
      <c r="E16" s="102" t="s">
        <v>46</v>
      </c>
      <c r="F16" s="27">
        <v>2</v>
      </c>
      <c r="G16" s="27">
        <v>3</v>
      </c>
      <c r="H16" s="27">
        <v>3</v>
      </c>
      <c r="I16" s="80">
        <f t="shared" si="0"/>
        <v>8</v>
      </c>
      <c r="J16" s="73">
        <f t="shared" si="1"/>
        <v>2</v>
      </c>
    </row>
    <row r="17" spans="1:10" ht="15" customHeight="1">
      <c r="A17" s="71"/>
      <c r="B17" s="95">
        <v>7</v>
      </c>
      <c r="C17" s="95">
        <v>3470</v>
      </c>
      <c r="D17" s="94" t="s">
        <v>19</v>
      </c>
      <c r="E17" s="96" t="s">
        <v>69</v>
      </c>
      <c r="F17" s="27">
        <v>6</v>
      </c>
      <c r="G17" s="27">
        <v>2</v>
      </c>
      <c r="H17" s="27">
        <v>1</v>
      </c>
      <c r="I17" s="80">
        <f t="shared" si="0"/>
        <v>9</v>
      </c>
      <c r="J17" s="73">
        <f t="shared" si="1"/>
        <v>3</v>
      </c>
    </row>
    <row r="18" spans="1:10" ht="15" customHeight="1">
      <c r="A18" s="71"/>
      <c r="B18" s="95">
        <v>9</v>
      </c>
      <c r="C18" s="95">
        <v>1979</v>
      </c>
      <c r="D18" s="94" t="s">
        <v>20</v>
      </c>
      <c r="E18" s="96" t="s">
        <v>21</v>
      </c>
      <c r="F18" s="27">
        <v>1</v>
      </c>
      <c r="G18" s="27">
        <v>4</v>
      </c>
      <c r="H18" s="27">
        <v>5</v>
      </c>
      <c r="I18" s="80">
        <f t="shared" si="0"/>
        <v>10</v>
      </c>
      <c r="J18" s="73">
        <f t="shared" si="1"/>
        <v>4</v>
      </c>
    </row>
    <row r="19" spans="1:10" ht="15" customHeight="1">
      <c r="A19" s="71"/>
      <c r="B19" s="95">
        <v>13</v>
      </c>
      <c r="C19" s="94">
        <v>542</v>
      </c>
      <c r="D19" s="94" t="s">
        <v>54</v>
      </c>
      <c r="E19" s="91" t="s">
        <v>55</v>
      </c>
      <c r="F19" s="27">
        <v>7</v>
      </c>
      <c r="G19" s="27">
        <v>5</v>
      </c>
      <c r="H19" s="27">
        <v>4</v>
      </c>
      <c r="I19" s="80">
        <f t="shared" si="0"/>
        <v>16</v>
      </c>
      <c r="J19" s="73">
        <f t="shared" si="1"/>
        <v>5</v>
      </c>
    </row>
    <row r="20" spans="1:10" ht="15" customHeight="1">
      <c r="A20" s="71"/>
      <c r="B20" s="95">
        <v>11</v>
      </c>
      <c r="C20" s="97">
        <v>696</v>
      </c>
      <c r="D20" s="95" t="s">
        <v>50</v>
      </c>
      <c r="E20" s="96" t="s">
        <v>51</v>
      </c>
      <c r="F20" s="27">
        <v>3</v>
      </c>
      <c r="G20" s="27">
        <v>7</v>
      </c>
      <c r="H20" s="27">
        <v>8</v>
      </c>
      <c r="I20" s="80">
        <f t="shared" si="0"/>
        <v>18</v>
      </c>
      <c r="J20" s="73">
        <f t="shared" si="1"/>
        <v>6</v>
      </c>
    </row>
    <row r="21" spans="1:10" ht="15" customHeight="1">
      <c r="A21" s="71"/>
      <c r="B21" s="95">
        <v>12</v>
      </c>
      <c r="C21" s="95">
        <v>275</v>
      </c>
      <c r="D21" s="94" t="s">
        <v>52</v>
      </c>
      <c r="E21" s="98" t="s">
        <v>53</v>
      </c>
      <c r="F21" s="27">
        <v>5</v>
      </c>
      <c r="G21" s="27">
        <v>8</v>
      </c>
      <c r="H21" s="27">
        <v>6</v>
      </c>
      <c r="I21" s="80">
        <f t="shared" si="0"/>
        <v>19</v>
      </c>
      <c r="J21" s="73">
        <f t="shared" si="1"/>
        <v>7</v>
      </c>
    </row>
    <row r="22" spans="1:10" ht="15" customHeight="1">
      <c r="A22" s="71"/>
      <c r="B22" s="95">
        <v>10</v>
      </c>
      <c r="C22" s="94">
        <v>4141</v>
      </c>
      <c r="D22" s="94" t="s">
        <v>70</v>
      </c>
      <c r="E22" s="98" t="s">
        <v>49</v>
      </c>
      <c r="F22" s="27">
        <v>8</v>
      </c>
      <c r="G22" s="27">
        <v>6</v>
      </c>
      <c r="H22" s="27">
        <v>7</v>
      </c>
      <c r="I22" s="80">
        <f t="shared" si="0"/>
        <v>21</v>
      </c>
      <c r="J22" s="73">
        <f t="shared" si="1"/>
        <v>8</v>
      </c>
    </row>
    <row r="23" spans="1:10" s="68" customFormat="1" ht="18" customHeight="1">
      <c r="A23" s="2" t="s">
        <v>42</v>
      </c>
      <c r="B23" s="65"/>
      <c r="C23" s="65"/>
      <c r="D23" s="65"/>
      <c r="E23" s="65"/>
      <c r="F23" s="66"/>
      <c r="G23" s="66"/>
      <c r="H23" s="66"/>
      <c r="I23" s="82"/>
      <c r="J23" s="67"/>
    </row>
    <row r="24" spans="1:10" s="69" customFormat="1" ht="11.25" customHeight="1">
      <c r="A24" s="77"/>
      <c r="B24" s="63" t="s">
        <v>62</v>
      </c>
      <c r="C24" s="63" t="s">
        <v>1</v>
      </c>
      <c r="D24" s="106" t="s">
        <v>2</v>
      </c>
      <c r="E24" s="106" t="s">
        <v>47</v>
      </c>
      <c r="F24" s="112" t="s">
        <v>25</v>
      </c>
      <c r="G24" s="112" t="s">
        <v>26</v>
      </c>
      <c r="H24" s="112" t="s">
        <v>30</v>
      </c>
      <c r="I24" s="81" t="s">
        <v>27</v>
      </c>
      <c r="J24" s="110" t="s">
        <v>28</v>
      </c>
    </row>
    <row r="25" spans="1:10" s="69" customFormat="1" ht="11.25" customHeight="1">
      <c r="A25" s="77"/>
      <c r="B25" s="62" t="s">
        <v>8</v>
      </c>
      <c r="C25" s="62" t="s">
        <v>8</v>
      </c>
      <c r="D25" s="107"/>
      <c r="E25" s="107"/>
      <c r="F25" s="113"/>
      <c r="G25" s="113"/>
      <c r="H25" s="113"/>
      <c r="I25" s="79" t="s">
        <v>29</v>
      </c>
      <c r="J25" s="111"/>
    </row>
    <row r="26" spans="1:10" s="69" customFormat="1" ht="15" customHeight="1">
      <c r="A26" s="77"/>
      <c r="B26" s="94">
        <v>16</v>
      </c>
      <c r="C26" s="94">
        <v>21907</v>
      </c>
      <c r="D26" s="94" t="s">
        <v>58</v>
      </c>
      <c r="E26" s="94" t="s">
        <v>59</v>
      </c>
      <c r="F26" s="27">
        <v>2</v>
      </c>
      <c r="G26" s="84">
        <v>2</v>
      </c>
      <c r="H26" s="84">
        <v>1</v>
      </c>
      <c r="I26" s="80">
        <f>SUM(F26:H26)</f>
        <v>5</v>
      </c>
      <c r="J26" s="73">
        <f>RANK(I26,I$26:I$29,1)</f>
        <v>1</v>
      </c>
    </row>
    <row r="27" spans="1:10" s="69" customFormat="1" ht="15" customHeight="1">
      <c r="A27" s="83"/>
      <c r="B27" s="94">
        <v>15</v>
      </c>
      <c r="C27" s="94">
        <v>878</v>
      </c>
      <c r="D27" s="94" t="s">
        <v>24</v>
      </c>
      <c r="E27" s="94" t="s">
        <v>57</v>
      </c>
      <c r="F27" s="27">
        <v>1</v>
      </c>
      <c r="G27" s="84">
        <v>3</v>
      </c>
      <c r="H27" s="84">
        <v>3</v>
      </c>
      <c r="I27" s="80">
        <f>SUM(F27:H27)</f>
        <v>7</v>
      </c>
      <c r="J27" s="73">
        <f>RANK(I27,I$26:I$29,1)</f>
        <v>2</v>
      </c>
    </row>
    <row r="28" spans="1:10" s="69" customFormat="1" ht="15" customHeight="1">
      <c r="A28" s="83"/>
      <c r="B28" s="94">
        <v>14</v>
      </c>
      <c r="C28" s="94">
        <v>348</v>
      </c>
      <c r="D28" s="94" t="s">
        <v>23</v>
      </c>
      <c r="E28" s="94" t="s">
        <v>56</v>
      </c>
      <c r="F28" s="27">
        <v>3</v>
      </c>
      <c r="G28" s="84">
        <v>1</v>
      </c>
      <c r="H28" s="84">
        <v>4</v>
      </c>
      <c r="I28" s="80">
        <f>SUM(F28:H28)</f>
        <v>8</v>
      </c>
      <c r="J28" s="73">
        <f>RANK(I28,I$26:I$29,1)</f>
        <v>3</v>
      </c>
    </row>
    <row r="29" spans="1:10" s="69" customFormat="1" ht="15" customHeight="1">
      <c r="A29" s="83"/>
      <c r="B29" s="94">
        <v>17</v>
      </c>
      <c r="C29" s="94">
        <v>1408</v>
      </c>
      <c r="D29" s="94" t="s">
        <v>60</v>
      </c>
      <c r="E29" s="94" t="s">
        <v>61</v>
      </c>
      <c r="F29" s="27">
        <v>4</v>
      </c>
      <c r="G29" s="84">
        <v>4</v>
      </c>
      <c r="H29" s="84">
        <v>2</v>
      </c>
      <c r="I29" s="80">
        <f>SUM(F29:H29)</f>
        <v>10</v>
      </c>
      <c r="J29" s="73">
        <f>RANK(I29,I$26:I$29,1)</f>
        <v>4</v>
      </c>
    </row>
    <row r="30" spans="1:10" s="68" customFormat="1" ht="18" customHeight="1">
      <c r="A30" s="2" t="s">
        <v>35</v>
      </c>
      <c r="B30" s="65"/>
      <c r="C30" s="65"/>
      <c r="D30" s="65"/>
      <c r="E30" s="65"/>
      <c r="F30" s="66"/>
      <c r="G30" s="66"/>
      <c r="H30" s="66"/>
      <c r="I30" s="82"/>
      <c r="J30" s="67"/>
    </row>
    <row r="31" spans="1:10" s="69" customFormat="1" ht="11.25" customHeight="1">
      <c r="A31" s="77"/>
      <c r="B31" s="63" t="s">
        <v>62</v>
      </c>
      <c r="C31" s="63" t="s">
        <v>1</v>
      </c>
      <c r="D31" s="106" t="s">
        <v>2</v>
      </c>
      <c r="E31" s="106" t="s">
        <v>47</v>
      </c>
      <c r="F31" s="112" t="s">
        <v>25</v>
      </c>
      <c r="G31" s="112" t="s">
        <v>26</v>
      </c>
      <c r="H31" s="112" t="s">
        <v>30</v>
      </c>
      <c r="I31" s="81" t="s">
        <v>27</v>
      </c>
      <c r="J31" s="110" t="s">
        <v>28</v>
      </c>
    </row>
    <row r="32" spans="1:10" s="69" customFormat="1" ht="11.25" customHeight="1">
      <c r="A32" s="77"/>
      <c r="B32" s="62" t="s">
        <v>8</v>
      </c>
      <c r="C32" s="62" t="s">
        <v>8</v>
      </c>
      <c r="D32" s="107"/>
      <c r="E32" s="107"/>
      <c r="F32" s="113"/>
      <c r="G32" s="113"/>
      <c r="H32" s="113"/>
      <c r="I32" s="79" t="s">
        <v>29</v>
      </c>
      <c r="J32" s="111"/>
    </row>
    <row r="33" spans="1:10" s="69" customFormat="1" ht="15" customHeight="1">
      <c r="A33" s="77"/>
      <c r="B33" s="99">
        <v>18</v>
      </c>
      <c r="C33" s="98">
        <v>454</v>
      </c>
      <c r="D33" s="98" t="s">
        <v>63</v>
      </c>
      <c r="E33" s="98" t="s">
        <v>64</v>
      </c>
      <c r="F33" s="27">
        <v>1</v>
      </c>
      <c r="G33" s="84">
        <v>1</v>
      </c>
      <c r="H33" s="84">
        <v>1</v>
      </c>
      <c r="I33" s="80">
        <f>SUM(F33:H33)</f>
        <v>3</v>
      </c>
      <c r="J33" s="73">
        <f>RANK(I33,I$33:I$40,1)</f>
        <v>1</v>
      </c>
    </row>
    <row r="34" spans="1:10" s="69" customFormat="1" ht="15" customHeight="1">
      <c r="A34" s="83"/>
      <c r="B34" s="99">
        <v>19</v>
      </c>
      <c r="C34" s="99">
        <v>2308</v>
      </c>
      <c r="D34" s="98" t="s">
        <v>37</v>
      </c>
      <c r="E34" s="98" t="s">
        <v>38</v>
      </c>
      <c r="F34" s="27">
        <v>2</v>
      </c>
      <c r="G34" s="84">
        <v>2</v>
      </c>
      <c r="H34" s="84">
        <v>2</v>
      </c>
      <c r="I34" s="80">
        <f>SUM(F34:H34)</f>
        <v>6</v>
      </c>
      <c r="J34" s="73">
        <f>RANK(I34,I$33:I$40,1)</f>
        <v>2</v>
      </c>
    </row>
    <row r="35" spans="1:10" s="69" customFormat="1" ht="15" customHeight="1">
      <c r="A35" s="83"/>
      <c r="B35" s="99">
        <v>20</v>
      </c>
      <c r="C35" s="98">
        <v>1555</v>
      </c>
      <c r="D35" s="98" t="s">
        <v>73</v>
      </c>
      <c r="E35" s="98" t="s">
        <v>65</v>
      </c>
      <c r="F35" s="27">
        <v>4</v>
      </c>
      <c r="G35" s="84">
        <v>4</v>
      </c>
      <c r="H35" s="84">
        <v>4</v>
      </c>
      <c r="I35" s="80">
        <f>SUM(F35:H35)</f>
        <v>12</v>
      </c>
      <c r="J35" s="73"/>
    </row>
    <row r="36" ht="12.75">
      <c r="B36" s="78" t="s">
        <v>39</v>
      </c>
    </row>
    <row r="37" ht="12.75">
      <c r="B37" s="78"/>
    </row>
    <row r="38" spans="1:13" ht="12.75">
      <c r="A38" s="6"/>
      <c r="C38" s="26"/>
      <c r="D38" s="41" t="s">
        <v>15</v>
      </c>
      <c r="F38" s="25"/>
      <c r="G38" s="22"/>
      <c r="H38" s="25" t="s">
        <v>14</v>
      </c>
      <c r="I38" s="23"/>
      <c r="J38" s="24"/>
      <c r="K38" s="24"/>
      <c r="L38" s="24"/>
      <c r="M38" s="29"/>
    </row>
    <row r="39" spans="1:13" ht="12.75">
      <c r="A39" s="6"/>
      <c r="B39" s="26"/>
      <c r="C39" s="26"/>
      <c r="D39" s="26"/>
      <c r="F39" s="36"/>
      <c r="G39" s="22"/>
      <c r="H39" s="36" t="s">
        <v>82</v>
      </c>
      <c r="I39" s="23"/>
      <c r="J39" s="24"/>
      <c r="K39" s="24"/>
      <c r="L39" s="24"/>
      <c r="M39" s="29"/>
    </row>
    <row r="40" spans="1:13" ht="12.75">
      <c r="A40" s="6"/>
      <c r="B40" s="26"/>
      <c r="C40" s="26"/>
      <c r="D40" s="26"/>
      <c r="F40" s="36"/>
      <c r="G40" s="22"/>
      <c r="H40" s="22"/>
      <c r="I40" s="23"/>
      <c r="J40" s="24"/>
      <c r="K40" s="24"/>
      <c r="L40" s="24"/>
      <c r="M40" s="29"/>
    </row>
  </sheetData>
  <sheetProtection/>
  <mergeCells count="24">
    <mergeCell ref="F24:F25"/>
    <mergeCell ref="G24:G25"/>
    <mergeCell ref="J31:J32"/>
    <mergeCell ref="D31:D32"/>
    <mergeCell ref="E31:E32"/>
    <mergeCell ref="F31:F32"/>
    <mergeCell ref="G31:G32"/>
    <mergeCell ref="H31:H32"/>
    <mergeCell ref="H24:H25"/>
    <mergeCell ref="D24:D25"/>
    <mergeCell ref="E24:E25"/>
    <mergeCell ref="J24:J25"/>
    <mergeCell ref="J13:J14"/>
    <mergeCell ref="F13:F14"/>
    <mergeCell ref="D13:D14"/>
    <mergeCell ref="H13:H14"/>
    <mergeCell ref="G13:G14"/>
    <mergeCell ref="E13:E14"/>
    <mergeCell ref="J5:J6"/>
    <mergeCell ref="D5:D6"/>
    <mergeCell ref="E5:E6"/>
    <mergeCell ref="F5:F6"/>
    <mergeCell ref="G5:G6"/>
    <mergeCell ref="H5:H6"/>
  </mergeCells>
  <printOptions/>
  <pageMargins left="0.5118110236220472" right="0" top="0.35433070866141736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</dc:creator>
  <cp:keywords>Hizmete Ozel</cp:keywords>
  <dc:description/>
  <cp:lastModifiedBy>Serdar Bapoglu</cp:lastModifiedBy>
  <cp:lastPrinted>2016-06-04T13:39:37Z</cp:lastPrinted>
  <dcterms:created xsi:type="dcterms:W3CDTF">2000-09-21T17:28:16Z</dcterms:created>
  <dcterms:modified xsi:type="dcterms:W3CDTF">2016-06-05T20:50:51Z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349ccc6b-9d97-4927-927e-891634593956</vt:lpwstr>
  </property>
  <property fmtid="{D5CDD505-2E9C-101B-9397-08002B2CF9AE}" pid="3" name="INFOLisan">
    <vt:lpwstr>Turkce</vt:lpwstr>
  </property>
  <property fmtid="{D5CDD505-2E9C-101B-9397-08002B2CF9AE}" pid="4" name="INFOSiniflandirma">
    <vt:lpwstr>Hizmete Ozel</vt:lpwstr>
  </property>
  <property fmtid="{D5CDD505-2E9C-101B-9397-08002B2CF9AE}" pid="5" name="Default">
    <vt:lpwstr>Default2</vt:lpwstr>
  </property>
</Properties>
</file>